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ustomProperty11.bin" ContentType="application/vnd.openxmlformats-officedocument.spreadsheetml.customProperty"/>
  <Override PartName="/xl/drawings/drawing11.xml" ContentType="application/vnd.openxmlformats-officedocument.drawing+xml"/>
  <Override PartName="/xl/customProperty12.bin" ContentType="application/vnd.openxmlformats-officedocument.spreadsheetml.customProperty"/>
  <Override PartName="/xl/drawings/drawing12.xml" ContentType="application/vnd.openxmlformats-officedocument.drawing+xml"/>
  <Override PartName="/xl/customProperty13.bin" ContentType="application/vnd.openxmlformats-officedocument.spreadsheetml.customProperty"/>
  <Override PartName="/xl/drawings/drawing13.xml" ContentType="application/vnd.openxmlformats-officedocument.drawing+xml"/>
  <Override PartName="/xl/customProperty14.bin" ContentType="application/vnd.openxmlformats-officedocument.spreadsheetml.customProperty"/>
  <Override PartName="/xl/drawings/drawing14.xml" ContentType="application/vnd.openxmlformats-officedocument.drawing+xml"/>
  <Override PartName="/xl/customProperty15.bin" ContentType="application/vnd.openxmlformats-officedocument.spreadsheetml.customProperty"/>
  <Override PartName="/xl/drawings/drawing15.xml" ContentType="application/vnd.openxmlformats-officedocument.drawing+xml"/>
  <Override PartName="/xl/customProperty16.bin" ContentType="application/vnd.openxmlformats-officedocument.spreadsheetml.customProperty"/>
  <Override PartName="/xl/drawings/drawing16.xml" ContentType="application/vnd.openxmlformats-officedocument.drawing+xml"/>
  <Override PartName="/xl/customProperty17.bin" ContentType="application/vnd.openxmlformats-officedocument.spreadsheetml.customProperty"/>
  <Override PartName="/xl/drawings/drawing17.xml" ContentType="application/vnd.openxmlformats-officedocument.drawing+xml"/>
  <Override PartName="/xl/customProperty18.bin" ContentType="application/vnd.openxmlformats-officedocument.spreadsheetml.customProperty"/>
  <Override PartName="/xl/drawings/drawing18.xml" ContentType="application/vnd.openxmlformats-officedocument.drawing+xml"/>
  <Override PartName="/xl/customProperty19.bin" ContentType="application/vnd.openxmlformats-officedocument.spreadsheetml.customProperty"/>
  <Override PartName="/xl/drawings/drawing19.xml" ContentType="application/vnd.openxmlformats-officedocument.drawing+xml"/>
  <Override PartName="/xl/customProperty20.bin" ContentType="application/vnd.openxmlformats-officedocument.spreadsheetml.customProperty"/>
  <Override PartName="/xl/drawings/drawing20.xml" ContentType="application/vnd.openxmlformats-officedocument.drawing+xml"/>
  <Override PartName="/xl/customProperty21.bin" ContentType="application/vnd.openxmlformats-officedocument.spreadsheetml.customProperty"/>
  <Override PartName="/xl/drawings/drawing21.xml" ContentType="application/vnd.openxmlformats-officedocument.drawing+xml"/>
  <Override PartName="/xl/customProperty22.bin" ContentType="application/vnd.openxmlformats-officedocument.spreadsheetml.customProperty"/>
  <Override PartName="/xl/customProperty23.bin" ContentType="application/vnd.openxmlformats-officedocument.spreadsheetml.customProperty"/>
  <Override PartName="/xl/drawings/drawing22.xml" ContentType="application/vnd.openxmlformats-officedocument.drawing+xml"/>
  <Override PartName="/xl/customProperty24.bin" ContentType="application/vnd.openxmlformats-officedocument.spreadsheetml.customProperty"/>
  <Override PartName="/xl/drawings/drawing23.xml" ContentType="application/vnd.openxmlformats-officedocument.drawing+xml"/>
  <Override PartName="/xl/customProperty25.bin" ContentType="application/vnd.openxmlformats-officedocument.spreadsheetml.customProperty"/>
  <Override PartName="/xl/drawings/drawing24.xml" ContentType="application/vnd.openxmlformats-officedocument.drawing+xml"/>
  <Override PartName="/xl/customProperty26.bin" ContentType="application/vnd.openxmlformats-officedocument.spreadsheetml.customProperty"/>
  <Override PartName="/xl/drawings/drawing25.xml" ContentType="application/vnd.openxmlformats-officedocument.drawing+xml"/>
  <Override PartName="/xl/customProperty27.bin" ContentType="application/vnd.openxmlformats-officedocument.spreadsheetml.customProperty"/>
  <Override PartName="/xl/drawings/drawing26.xml" ContentType="application/vnd.openxmlformats-officedocument.drawing+xml"/>
  <Override PartName="/xl/customProperty28.bin" ContentType="application/vnd.openxmlformats-officedocument.spreadsheetml.customProperty"/>
  <Override PartName="/xl/drawings/drawing27.xml" ContentType="application/vnd.openxmlformats-officedocument.drawing+xml"/>
  <Override PartName="/xl/customProperty29.bin" ContentType="application/vnd.openxmlformats-officedocument.spreadsheetml.customProperty"/>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24226"/>
  <mc:AlternateContent xmlns:mc="http://schemas.openxmlformats.org/markup-compatibility/2006">
    <mc:Choice Requires="x15">
      <x15ac:absPath xmlns:x15ac="http://schemas.microsoft.com/office/spreadsheetml/2010/11/ac" url="P:\002581_GE_DEMU_Pfandbrief_Reporting\13_ReportingDatenCoverPool\1_Reports\2026.03.31_Reporting\§28\"/>
    </mc:Choice>
  </mc:AlternateContent>
  <xr:revisionPtr revIDLastSave="0" documentId="13_ncr:1_{4FBE08E1-95F0-4177-A97D-56B26C4E5567}" xr6:coauthVersionLast="47" xr6:coauthVersionMax="47" xr10:uidLastSave="{00000000-0000-0000-0000-000000000000}"/>
  <bookViews>
    <workbookView xWindow="-108" yWindow="-108" windowWidth="30936" windowHeight="16776" tabRatio="944" firstSheet="16" activeTab="27" xr2:uid="{00000000-000D-0000-FFFF-FFFF00000000}"/>
  </bookViews>
  <sheets>
    <sheet name="§28(1)Nr.1bis3_Mortgage" sheetId="2" r:id="rId1"/>
    <sheet name="§28(1)Nr.1bis3_Mortgage (engl)" sheetId="54" r:id="rId2"/>
    <sheet name="§28(1)Nr.4,5_Mortgage" sheetId="55" r:id="rId3"/>
    <sheet name="§28(1)Nr.4,5_Mortgage (engl)" sheetId="49" r:id="rId4"/>
    <sheet name="§28(1)Nr.8-10_Mortgage" sheetId="39" r:id="rId5"/>
    <sheet name="§28(1)Nr.8-10_Mortgage (engl)" sheetId="56" r:id="rId6"/>
    <sheet name="§28(2)Nr.1bc und Nr.2" sheetId="33" r:id="rId7"/>
    <sheet name="§28(2)Nr.1bc und Nr.2 (engl)" sheetId="57" r:id="rId8"/>
    <sheet name="§28(2)Nr.1a" sheetId="31" r:id="rId9"/>
    <sheet name="§28(2)Nr.1a (engl)" sheetId="58" r:id="rId10"/>
    <sheet name="Kennzahlen_Mortgage" sheetId="37" r:id="rId11"/>
    <sheet name="Kennzahlen_Mortgage (engl)" sheetId="59" r:id="rId12"/>
    <sheet name="§28(1)Nr2 ISIN_Mortgage" sheetId="53" r:id="rId13"/>
    <sheet name="§28(1)Nr2 ISIN_Mortgage (engl)" sheetId="60" r:id="rId14"/>
    <sheet name="§28(1)Nr.1bis3_Public" sheetId="35" r:id="rId15"/>
    <sheet name="§28(1)Nr.1bis3_Public (engl)" sheetId="68" r:id="rId16"/>
    <sheet name="§28(1)Nr.4,5_Public" sheetId="51" r:id="rId17"/>
    <sheet name="§28(1)Nr.4,5_Public (engl)" sheetId="67" r:id="rId18"/>
    <sheet name="§28(1)Nr.8und9_Public " sheetId="65" r:id="rId19"/>
    <sheet name="§28(1)Nr.8und9_Public (engl)" sheetId="30" r:id="rId20"/>
    <sheet name="§28(3)" sheetId="32" r:id="rId21"/>
    <sheet name="Steuertabelle" sheetId="7" state="hidden" r:id="rId22"/>
    <sheet name="§28(3) (engl)" sheetId="64" r:id="rId23"/>
    <sheet name="§28(3)Nr.1" sheetId="47" r:id="rId24"/>
    <sheet name="§28(3)Nr.1 (engl)" sheetId="63" r:id="rId25"/>
    <sheet name="Kennzahlen_Public" sheetId="34" r:id="rId26"/>
    <sheet name="Kennzahlen_Public (engl)" sheetId="62" r:id="rId27"/>
    <sheet name="§28(1)Nr2 ISIN_Public" sheetId="52" r:id="rId28"/>
    <sheet name="§28(1)Nr2 ISIN_Public (engl)" sheetId="61" r:id="rId29"/>
  </sheets>
  <definedNames>
    <definedName name="_TG11" localSheetId="1">'§28(1)Nr.1bis3_Mortgage (engl)'!#REF!</definedName>
    <definedName name="_TG11" localSheetId="15">'§28(1)Nr.1bis3_Mortgage'!#REF!</definedName>
    <definedName name="_TG11" localSheetId="2">'§28(1)Nr.4,5_Mortgage'!#REF!</definedName>
    <definedName name="_TG11" localSheetId="3">'§28(1)Nr.4,5_Mortgage (engl)'!#REF!</definedName>
    <definedName name="_TG11" localSheetId="16">'§28(1)Nr.4,5_Public'!#REF!</definedName>
    <definedName name="_TG11" localSheetId="17">'§28(1)Nr.4,5_Public (engl)'!#REF!</definedName>
    <definedName name="_TG11" localSheetId="5">'§28(1)Nr.1bis3_Mortgage'!#REF!</definedName>
    <definedName name="_TG11" localSheetId="18">'§28(1)Nr.1bis3_Mortgage'!#REF!</definedName>
    <definedName name="_TG11" localSheetId="12">'§28(1)Nr.1bis3_Mortgage'!#REF!</definedName>
    <definedName name="_TG11" localSheetId="13">'§28(1)Nr.1bis3_Mortgage'!#REF!</definedName>
    <definedName name="_TG11" localSheetId="28">'§28(1)Nr.1bis3_Mortgage'!#REF!</definedName>
    <definedName name="_TG11" localSheetId="9">'§28(1)Nr.1bis3_Mortgage'!#REF!</definedName>
    <definedName name="_TG11" localSheetId="7">'§28(1)Nr.1bis3_Mortgage'!#REF!</definedName>
    <definedName name="_TG11" localSheetId="22">'§28(1)Nr.1bis3_Mortgage'!#REF!</definedName>
    <definedName name="_TG11" localSheetId="23">'§28(1)Nr.1bis3_Mortgage'!#REF!</definedName>
    <definedName name="_TG11" localSheetId="24">'§28(1)Nr.1bis3_Mortgage'!#REF!</definedName>
    <definedName name="_TG11" localSheetId="11">'§28(1)Nr.1bis3_Mortgage'!#REF!</definedName>
    <definedName name="_TG11" localSheetId="26">'§28(1)Nr.1bis3_Mortgage'!#REF!</definedName>
    <definedName name="_TG11">'§28(1)Nr.1bis3_Mortgage'!#REF!</definedName>
    <definedName name="AktJahr">Steuertabelle!$C$4</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 localSheetId="1">'§28(1)Nr.1bis3_Mortgage (engl)'!#REF!</definedName>
    <definedName name="d" localSheetId="15">'§28(1)Nr.1bis3_Mortgage'!#REF!</definedName>
    <definedName name="d" localSheetId="2">'§28(1)Nr.4,5_Mortgage'!#REF!</definedName>
    <definedName name="d" localSheetId="3">'§28(1)Nr.4,5_Mortgage (engl)'!#REF!</definedName>
    <definedName name="d" localSheetId="16">'§28(1)Nr.4,5_Public'!#REF!</definedName>
    <definedName name="d" localSheetId="17">'§28(1)Nr.4,5_Public (engl)'!#REF!</definedName>
    <definedName name="d" localSheetId="5">'§28(1)Nr.1bis3_Mortgage'!#REF!</definedName>
    <definedName name="d" localSheetId="18">'§28(1)Nr.1bis3_Mortgage'!#REF!</definedName>
    <definedName name="d" localSheetId="12">'§28(1)Nr.1bis3_Mortgage'!#REF!</definedName>
    <definedName name="d" localSheetId="13">'§28(1)Nr.1bis3_Mortgage'!#REF!</definedName>
    <definedName name="d" localSheetId="28">'§28(1)Nr.1bis3_Mortgage'!#REF!</definedName>
    <definedName name="d" localSheetId="9">'§28(1)Nr.1bis3_Mortgage'!#REF!</definedName>
    <definedName name="d" localSheetId="7">'§28(1)Nr.1bis3_Mortgage'!#REF!</definedName>
    <definedName name="d" localSheetId="22">'§28(1)Nr.1bis3_Mortgage'!#REF!</definedName>
    <definedName name="d" localSheetId="24">'§28(1)Nr.1bis3_Mortgage'!#REF!</definedName>
    <definedName name="d" localSheetId="11">'§28(1)Nr.1bis3_Mortgage'!#REF!</definedName>
    <definedName name="d" localSheetId="26">'§28(1)Nr.1bis3_Mortgage'!#REF!</definedName>
    <definedName name="d">'§28(1)Nr.1bis3_Mortgage'!#REF!</definedName>
    <definedName name="Datenart">Steuertabelle!$C$6</definedName>
    <definedName name="ddd" localSheetId="1">'§28(1)Nr.1bis3_Mortgage (engl)'!#REF!</definedName>
    <definedName name="ddd" localSheetId="15">'§28(1)Nr.1bis3_Mortgage'!#REF!</definedName>
    <definedName name="ddd" localSheetId="2">'§28(1)Nr.4,5_Mortgage'!#REF!</definedName>
    <definedName name="ddd" localSheetId="3">'§28(1)Nr.4,5_Mortgage (engl)'!#REF!</definedName>
    <definedName name="ddd" localSheetId="16">'§28(1)Nr.4,5_Public'!#REF!</definedName>
    <definedName name="ddd" localSheetId="17">'§28(1)Nr.4,5_Public (engl)'!#REF!</definedName>
    <definedName name="ddd" localSheetId="5">'§28(1)Nr.1bis3_Mortgage'!#REF!</definedName>
    <definedName name="ddd" localSheetId="18">'§28(1)Nr.1bis3_Mortgage'!#REF!</definedName>
    <definedName name="ddd" localSheetId="12">'§28(1)Nr.1bis3_Mortgage'!#REF!</definedName>
    <definedName name="ddd" localSheetId="13">'§28(1)Nr.1bis3_Mortgage'!#REF!</definedName>
    <definedName name="ddd" localSheetId="28">'§28(1)Nr.1bis3_Mortgage'!#REF!</definedName>
    <definedName name="ddd" localSheetId="9">'§28(1)Nr.1bis3_Mortgage'!#REF!</definedName>
    <definedName name="ddd" localSheetId="7">'§28(1)Nr.1bis3_Mortgage'!#REF!</definedName>
    <definedName name="ddd" localSheetId="22">'§28(1)Nr.1bis3_Mortgage'!#REF!</definedName>
    <definedName name="ddd" localSheetId="24">'§28(1)Nr.1bis3_Mortgage'!#REF!</definedName>
    <definedName name="ddd" localSheetId="11">'§28(1)Nr.1bis3_Mortgage'!#REF!</definedName>
    <definedName name="ddd" localSheetId="26">'§28(1)Nr.1bis3_Mortgage'!#REF!</definedName>
    <definedName name="ddd">'§28(1)Nr.1bis3_Mortgage'!#REF!</definedName>
    <definedName name="_xlnm.Print_Area" localSheetId="0">'§28(1)Nr.1bis3_Mortgage'!$A$1:$K$24</definedName>
    <definedName name="_xlnm.Print_Area" localSheetId="1">'§28(1)Nr.1bis3_Mortgage (engl)'!$A$1:$K$24</definedName>
    <definedName name="_xlnm.Print_Area" localSheetId="14">'§28(1)Nr.1bis3_Public'!$A$1:$K$25</definedName>
    <definedName name="_xlnm.Print_Area" localSheetId="15">'§28(1)Nr.1bis3_Public (engl)'!$A$1:$K$25</definedName>
    <definedName name="_xlnm.Print_Area" localSheetId="2">'§28(1)Nr.4,5_Mortgage'!$A$1:$L$29</definedName>
    <definedName name="_xlnm.Print_Area" localSheetId="3">'§28(1)Nr.4,5_Mortgage (engl)'!$A$1:$L$29</definedName>
    <definedName name="_xlnm.Print_Area" localSheetId="16">'§28(1)Nr.4,5_Public'!$A$1:$L$28</definedName>
    <definedName name="_xlnm.Print_Area" localSheetId="17">'§28(1)Nr.4,5_Public (engl)'!$A$1:$L$29</definedName>
    <definedName name="_xlnm.Print_Area" localSheetId="4">'§28(1)Nr.8-10_Mortgage'!$A$1:$L$87</definedName>
    <definedName name="_xlnm.Print_Area" localSheetId="5">'§28(1)Nr.8-10_Mortgage (engl)'!$A$1:$L$87</definedName>
    <definedName name="_xlnm.Print_Area" localSheetId="18">'§28(1)Nr.8und9_Public '!$A$1:$M$24</definedName>
    <definedName name="_xlnm.Print_Area" localSheetId="19">'§28(1)Nr.8und9_Public (engl)'!$A$1:$M$24</definedName>
    <definedName name="_xlnm.Print_Area" localSheetId="12">'§28(1)Nr2 ISIN_Mortgage'!$A$1:$H$13</definedName>
    <definedName name="_xlnm.Print_Area" localSheetId="13">'§28(1)Nr2 ISIN_Mortgage (engl)'!$A$1:$H$13</definedName>
    <definedName name="_xlnm.Print_Area" localSheetId="27">'§28(1)Nr2 ISIN_Public'!$A$1:$H$12</definedName>
    <definedName name="_xlnm.Print_Area" localSheetId="28">'§28(1)Nr2 ISIN_Public (engl)'!$A$1:$H$12</definedName>
    <definedName name="_xlnm.Print_Area" localSheetId="8">'§28(2)Nr.1a'!$A$1:$H$15</definedName>
    <definedName name="_xlnm.Print_Area" localSheetId="9">'§28(2)Nr.1a (engl)'!$A$1:$H$15</definedName>
    <definedName name="_xlnm.Print_Area" localSheetId="6">'§28(2)Nr.1bc und Nr.2'!$A$1:$W$87</definedName>
    <definedName name="_xlnm.Print_Area" localSheetId="7">'§28(2)Nr.1bc und Nr.2 (engl)'!$A$1:$W$87</definedName>
    <definedName name="_xlnm.Print_Area" localSheetId="20">'§28(3)'!$A$1:$P$101</definedName>
    <definedName name="_xlnm.Print_Area" localSheetId="22">'§28(3) (engl)'!$A$1:$P$101</definedName>
    <definedName name="_xlnm.Print_Area" localSheetId="23">'§28(3)Nr.1'!$A$1:$H$15</definedName>
    <definedName name="_xlnm.Print_Area" localSheetId="24">'§28(3)Nr.1 (engl)'!$A$1:$H$15</definedName>
    <definedName name="_xlnm.Print_Area" localSheetId="10">Kennzahlen_Mortgage!$A$1:$H$49</definedName>
    <definedName name="_xlnm.Print_Area" localSheetId="11">'Kennzahlen_Mortgage (engl)'!$A$1:$H$49</definedName>
    <definedName name="_xlnm.Print_Area" localSheetId="25">Kennzahlen_Public!$A$1:$H$41</definedName>
    <definedName name="_xlnm.Print_Area" localSheetId="26">'Kennzahlen_Public (engl)'!$A$1:$H$41</definedName>
    <definedName name="_xlnm.Print_Area" localSheetId="21">Steuertabelle!$B$2:$I$22</definedName>
    <definedName name="Einheit_Waehrung">Steuertabelle!$F$11</definedName>
    <definedName name="EndeBehOk">Steuertabelle!$I$7</definedName>
    <definedName name="ErstDatum">Steuertabelle!$C$3</definedName>
    <definedName name="ErstelltAm">Steuertabelle!$F$5</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Public" localSheetId="1">'§28(1)Nr.1bis3_Mortgage (engl)'!#REF!</definedName>
    <definedName name="Public" localSheetId="15">'§28(1)Nr.1bis3_Mortgage'!#REF!</definedName>
    <definedName name="Public" localSheetId="2">'§28(1)Nr.1bis3_Mortgage'!#REF!</definedName>
    <definedName name="Public" localSheetId="17">'§28(1)Nr.1bis3_Mortgage'!#REF!</definedName>
    <definedName name="Public" localSheetId="5">'§28(1)Nr.1bis3_Mortgage'!#REF!</definedName>
    <definedName name="Public" localSheetId="18">'§28(1)Nr.1bis3_Mortgage'!#REF!</definedName>
    <definedName name="Public" localSheetId="12">'§28(1)Nr.1bis3_Mortgage'!#REF!</definedName>
    <definedName name="Public" localSheetId="13">'§28(1)Nr.1bis3_Mortgage'!#REF!</definedName>
    <definedName name="Public" localSheetId="28">'§28(1)Nr.1bis3_Mortgage'!#REF!</definedName>
    <definedName name="Public" localSheetId="9">'§28(1)Nr.1bis3_Mortgage'!#REF!</definedName>
    <definedName name="Public" localSheetId="7">'§28(1)Nr.1bis3_Mortgage'!#REF!</definedName>
    <definedName name="Public" localSheetId="22">'§28(1)Nr.1bis3_Mortgage'!#REF!</definedName>
    <definedName name="Public" localSheetId="24">'§28(1)Nr.1bis3_Mortgage'!#REF!</definedName>
    <definedName name="Public" localSheetId="11">'§28(1)Nr.1bis3_Mortgage'!#REF!</definedName>
    <definedName name="Public" localSheetId="26">'§28(1)Nr.1bis3_Mortgage'!#REF!</definedName>
    <definedName name="Public">'§28(1)Nr.1bis3_Mortgage'!#REF!</definedName>
    <definedName name="RelevInstitute">Steuertabelle!$C$24</definedName>
    <definedName name="SdDezStellen">Steuertabelle!$C$16</definedName>
    <definedName name="sdfsdf" localSheetId="1">'§28(1)Nr.1bis3_Mortgage (engl)'!#REF!</definedName>
    <definedName name="sdfsdf" localSheetId="15">'§28(1)Nr.1bis3_Mortgage'!#REF!</definedName>
    <definedName name="sdfsdf" localSheetId="2">'§28(1)Nr.4,5_Mortgage'!#REF!</definedName>
    <definedName name="sdfsdf" localSheetId="3">'§28(1)Nr.4,5_Mortgage (engl)'!#REF!</definedName>
    <definedName name="sdfsdf" localSheetId="16">'§28(1)Nr.4,5_Public'!#REF!</definedName>
    <definedName name="sdfsdf" localSheetId="17">'§28(1)Nr.4,5_Public (engl)'!#REF!</definedName>
    <definedName name="sdfsdf" localSheetId="5">'§28(1)Nr.1bis3_Mortgage'!#REF!</definedName>
    <definedName name="sdfsdf" localSheetId="18">'§28(1)Nr.1bis3_Mortgage'!#REF!</definedName>
    <definedName name="sdfsdf" localSheetId="12">'§28(1)Nr.1bis3_Mortgage'!#REF!</definedName>
    <definedName name="sdfsdf" localSheetId="13">'§28(1)Nr.1bis3_Mortgage'!#REF!</definedName>
    <definedName name="sdfsdf" localSheetId="28">'§28(1)Nr.1bis3_Mortgage'!#REF!</definedName>
    <definedName name="sdfsdf" localSheetId="9">'§28(1)Nr.1bis3_Mortgage'!#REF!</definedName>
    <definedName name="sdfsdf" localSheetId="7">'§28(1)Nr.1bis3_Mortgage'!#REF!</definedName>
    <definedName name="sdfsdf" localSheetId="22">'§28(1)Nr.1bis3_Mortgage'!#REF!</definedName>
    <definedName name="sdfsdf" localSheetId="23">'§28(1)Nr.1bis3_Mortgage'!#REF!</definedName>
    <definedName name="sdfsdf" localSheetId="24">'§28(1)Nr.1bis3_Mortgage'!#REF!</definedName>
    <definedName name="sdfsdf" localSheetId="11">'§28(1)Nr.1bis3_Mortgage'!#REF!</definedName>
    <definedName name="sdfsdf" localSheetId="26">'§28(1)Nr.1bis3_Mortgage'!#REF!</definedName>
    <definedName name="sdfsdf">'§28(1)Nr.1bis3_Mortgage'!#REF!</definedName>
    <definedName name="StatistikBez">Steuertabelle!$F$4</definedName>
    <definedName name="StatistikNr">Steuertabelle!$F$3</definedName>
    <definedName name="Stichtag">Steuertabelle!$F$9</definedName>
    <definedName name="TfBerGesamt">#REF!</definedName>
    <definedName name="TfStaaten">#REF!</definedName>
    <definedName name="TfWertBer">#REF!</definedName>
    <definedName name="Tg1BerAdresse" localSheetId="1">'§28(1)Nr.1bis3_Mortgage (engl)'!$H$1:$H$1</definedName>
    <definedName name="Tg1BerAdresse" localSheetId="14">'§28(1)Nr.1bis3_Public'!$F$1:$F$1</definedName>
    <definedName name="Tg1BerAdresse" localSheetId="15">'§28(1)Nr.1bis3_Public (engl)'!$F$1:$F$1</definedName>
    <definedName name="Tg1BerAdresse" localSheetId="2">'§28(1)Nr.4,5_Mortgage'!$G$1:$G$1</definedName>
    <definedName name="Tg1BerAdresse" localSheetId="3">'§28(1)Nr.4,5_Mortgage (engl)'!$G$1:$G$1</definedName>
    <definedName name="Tg1BerAdresse" localSheetId="16">'§28(1)Nr.4,5_Public'!$G$1:$G$1</definedName>
    <definedName name="Tg1BerAdresse" localSheetId="17">'§28(1)Nr.4,5_Public (engl)'!$G$1:$G$1</definedName>
    <definedName name="Tg1BerAdresse" localSheetId="4">'§28(1)Nr.8-10_Mortgage'!#REF!</definedName>
    <definedName name="Tg1BerAdresse" localSheetId="5">'§28(1)Nr.8-10_Mortgage (engl)'!#REF!</definedName>
    <definedName name="Tg1BerAdresse" localSheetId="18">'§28(1)Nr.8und9_Public '!#REF!</definedName>
    <definedName name="Tg1BerAdresse" localSheetId="19">'§28(1)Nr.8und9_Public (engl)'!#REF!</definedName>
    <definedName name="Tg1BerAdresse" localSheetId="8">'§28(2)Nr.1a'!#REF!</definedName>
    <definedName name="Tg1BerAdresse" localSheetId="9">'§28(2)Nr.1a (engl)'!#REF!</definedName>
    <definedName name="Tg1BerAdresse" localSheetId="6">'§28(2)Nr.1bc und Nr.2'!#REF!</definedName>
    <definedName name="Tg1BerAdresse" localSheetId="7">'§28(2)Nr.1bc und Nr.2 (engl)'!#REF!</definedName>
    <definedName name="Tg1BerAdresse" localSheetId="20">'§28(3)'!#REF!</definedName>
    <definedName name="Tg1BerAdresse" localSheetId="22">'§28(3) (engl)'!#REF!</definedName>
    <definedName name="Tg1BerAdresse" localSheetId="23">'§28(3)Nr.1'!#REF!</definedName>
    <definedName name="Tg1BerAdresse" localSheetId="24">'§28(3)Nr.1 (engl)'!#REF!</definedName>
    <definedName name="Tg1BerAdresse" localSheetId="10">Kennzahlen_Mortgage!$G$1:$G$1</definedName>
    <definedName name="Tg1BerAdresse" localSheetId="11">'Kennzahlen_Mortgage (engl)'!$G$1:$G$1</definedName>
    <definedName name="Tg1BerAdresse" localSheetId="25">Kennzahlen_Public!$G$1:$G$1</definedName>
    <definedName name="Tg1BerAdresse" localSheetId="26">'Kennzahlen_Public (engl)'!$G$1:$G$1</definedName>
    <definedName name="Tg1BerAdresse">'§28(1)Nr.1bis3_Mortgage'!$H$1:$H$1</definedName>
    <definedName name="Tg1BerLogo" localSheetId="1">'§28(1)Nr.1bis3_Mortgage (engl)'!$C$1</definedName>
    <definedName name="Tg1BerLogo" localSheetId="14">'§28(1)Nr.1bis3_Public'!$C$1</definedName>
    <definedName name="Tg1BerLogo" localSheetId="15">'§28(1)Nr.1bis3_Public (engl)'!$C$1</definedName>
    <definedName name="Tg1BerLogo" localSheetId="2">'§28(1)Nr.4,5_Mortgage'!$C$1</definedName>
    <definedName name="Tg1BerLogo" localSheetId="3">'§28(1)Nr.4,5_Mortgage (engl)'!$C$1</definedName>
    <definedName name="Tg1BerLogo" localSheetId="16">'§28(1)Nr.4,5_Public'!$C$1</definedName>
    <definedName name="Tg1BerLogo" localSheetId="17">'§28(1)Nr.4,5_Public (engl)'!$C$1</definedName>
    <definedName name="Tg1BerLogo" localSheetId="4">'§28(1)Nr.8-10_Mortgage'!#REF!</definedName>
    <definedName name="Tg1BerLogo" localSheetId="5">'§28(1)Nr.8-10_Mortgage (engl)'!#REF!</definedName>
    <definedName name="Tg1BerLogo" localSheetId="18">'§28(1)Nr.8und9_Public '!#REF!</definedName>
    <definedName name="Tg1BerLogo" localSheetId="19">'§28(1)Nr.8und9_Public (engl)'!#REF!</definedName>
    <definedName name="Tg1BerLogo" localSheetId="8">'§28(2)Nr.1a'!$C$1</definedName>
    <definedName name="Tg1BerLogo" localSheetId="9">'§28(2)Nr.1a (engl)'!$C$1</definedName>
    <definedName name="Tg1BerLogo" localSheetId="6">'§28(2)Nr.1bc und Nr.2'!$C$1</definedName>
    <definedName name="Tg1BerLogo" localSheetId="7">'§28(2)Nr.1bc und Nr.2 (engl)'!$C$1</definedName>
    <definedName name="Tg1BerLogo" localSheetId="20">'§28(3)'!$C$2</definedName>
    <definedName name="Tg1BerLogo" localSheetId="22">'§28(3) (engl)'!$C$2</definedName>
    <definedName name="Tg1BerLogo" localSheetId="23">'§28(3)Nr.1'!$C$1</definedName>
    <definedName name="Tg1BerLogo" localSheetId="24">'§28(3)Nr.1 (engl)'!$C$1</definedName>
    <definedName name="Tg1BerLogo" localSheetId="10">Kennzahlen_Mortgage!$C$1</definedName>
    <definedName name="Tg1BerLogo" localSheetId="11">'Kennzahlen_Mortgage (engl)'!$C$1</definedName>
    <definedName name="Tg1BerLogo" localSheetId="25">Kennzahlen_Public!$C$1</definedName>
    <definedName name="Tg1BerLogo" localSheetId="26">'Kennzahlen_Public (engl)'!$C$1</definedName>
    <definedName name="Tg1BerLogo">'§28(1)Nr.1bis3_Mortgage'!$C$1</definedName>
    <definedName name="Tg1FussNoteF" localSheetId="1">'§28(1)Nr.1bis3_Mortgage (engl)'!#REF!</definedName>
    <definedName name="Tg1FussNoteF" localSheetId="14">'§28(1)Nr.1bis3_Public'!#REF!</definedName>
    <definedName name="Tg1FussNoteF" localSheetId="15">'§28(1)Nr.1bis3_Public (engl)'!#REF!</definedName>
    <definedName name="Tg1FussNoteF" localSheetId="2">'§28(1)Nr.4,5_Mortgage'!#REF!</definedName>
    <definedName name="Tg1FussNoteF" localSheetId="3">'§28(1)Nr.4,5_Mortgage (engl)'!#REF!</definedName>
    <definedName name="Tg1FussNoteF" localSheetId="16">'§28(1)Nr.4,5_Public'!#REF!</definedName>
    <definedName name="Tg1FussNoteF" localSheetId="17">'§28(1)Nr.4,5_Public (engl)'!#REF!</definedName>
    <definedName name="Tg1FussNoteF" localSheetId="4">'§28(1)Nr.8-10_Mortgage'!#REF!</definedName>
    <definedName name="Tg1FussNoteF" localSheetId="5">'§28(1)Nr.8-10_Mortgage (engl)'!#REF!</definedName>
    <definedName name="Tg1FussNoteF" localSheetId="18">'§28(1)Nr.8und9_Public '!#REF!</definedName>
    <definedName name="Tg1FussNoteF" localSheetId="19">'§28(1)Nr.8und9_Public (engl)'!#REF!</definedName>
    <definedName name="Tg1FussNoteF" localSheetId="12">'§28(1)Nr.1bis3_Mortgage'!#REF!</definedName>
    <definedName name="Tg1FussNoteF" localSheetId="13">'§28(1)Nr.1bis3_Mortgage'!#REF!</definedName>
    <definedName name="Tg1FussNoteF" localSheetId="28">'§28(1)Nr.1bis3_Mortgage'!#REF!</definedName>
    <definedName name="Tg1FussNoteF" localSheetId="8">'§28(2)Nr.1a'!#REF!</definedName>
    <definedName name="Tg1FussNoteF" localSheetId="9">'§28(2)Nr.1a (engl)'!#REF!</definedName>
    <definedName name="Tg1FussNoteF" localSheetId="6">'§28(2)Nr.1bc und Nr.2'!#REF!</definedName>
    <definedName name="Tg1FussNoteF" localSheetId="7">'§28(2)Nr.1bc und Nr.2 (engl)'!#REF!</definedName>
    <definedName name="Tg1FussNoteF" localSheetId="20">'§28(3)'!#REF!</definedName>
    <definedName name="Tg1FussNoteF" localSheetId="22">'§28(3) (engl)'!#REF!</definedName>
    <definedName name="Tg1FussNoteF" localSheetId="23">'§28(3)Nr.1'!#REF!</definedName>
    <definedName name="Tg1FussNoteF" localSheetId="24">'§28(3)Nr.1 (engl)'!#REF!</definedName>
    <definedName name="Tg1FussNoteF" localSheetId="10">Kennzahlen_Mortgage!#REF!</definedName>
    <definedName name="Tg1FussNoteF" localSheetId="11">'Kennzahlen_Mortgage (engl)'!#REF!</definedName>
    <definedName name="Tg1FussNoteF" localSheetId="25">Kennzahlen_Public!#REF!</definedName>
    <definedName name="Tg1FussNoteF" localSheetId="26">'Kennzahlen_Public (engl)'!#REF!</definedName>
    <definedName name="Tg1FussNoteF">'§28(1)Nr.1bis3_Mortgage'!#REF!</definedName>
    <definedName name="Tg1FussNoteH" localSheetId="1">'§28(1)Nr.1bis3_Mortgage (engl)'!#REF!</definedName>
    <definedName name="Tg1FussNoteH" localSheetId="14">'§28(1)Nr.1bis3_Public'!#REF!</definedName>
    <definedName name="Tg1FussNoteH" localSheetId="15">'§28(1)Nr.1bis3_Public (engl)'!#REF!</definedName>
    <definedName name="Tg1FussNoteH" localSheetId="2">'§28(1)Nr.4,5_Mortgage'!#REF!</definedName>
    <definedName name="Tg1FussNoteH" localSheetId="3">'§28(1)Nr.4,5_Mortgage (engl)'!#REF!</definedName>
    <definedName name="Tg1FussNoteH" localSheetId="16">'§28(1)Nr.4,5_Public'!#REF!</definedName>
    <definedName name="Tg1FussNoteH" localSheetId="17">'§28(1)Nr.4,5_Public (engl)'!#REF!</definedName>
    <definedName name="Tg1FussNoteH" localSheetId="4">'§28(1)Nr.8-10_Mortgage'!#REF!</definedName>
    <definedName name="Tg1FussNoteH" localSheetId="5">'§28(1)Nr.8-10_Mortgage (engl)'!#REF!</definedName>
    <definedName name="Tg1FussNoteH" localSheetId="18">'§28(1)Nr.8und9_Public '!#REF!</definedName>
    <definedName name="Tg1FussNoteH" localSheetId="19">'§28(1)Nr.8und9_Public (engl)'!#REF!</definedName>
    <definedName name="Tg1FussNoteH" localSheetId="12">'§28(1)Nr.1bis3_Mortgage'!#REF!</definedName>
    <definedName name="Tg1FussNoteH" localSheetId="13">'§28(1)Nr.1bis3_Mortgage'!#REF!</definedName>
    <definedName name="Tg1FussNoteH" localSheetId="28">'§28(1)Nr.1bis3_Mortgage'!#REF!</definedName>
    <definedName name="Tg1FussNoteH" localSheetId="8">'§28(2)Nr.1a'!#REF!</definedName>
    <definedName name="Tg1FussNoteH" localSheetId="9">'§28(2)Nr.1a (engl)'!#REF!</definedName>
    <definedName name="Tg1FussNoteH" localSheetId="6">'§28(2)Nr.1bc und Nr.2'!#REF!</definedName>
    <definedName name="Tg1FussNoteH" localSheetId="7">'§28(2)Nr.1bc und Nr.2 (engl)'!#REF!</definedName>
    <definedName name="Tg1FussNoteH" localSheetId="20">'§28(3)'!#REF!</definedName>
    <definedName name="Tg1FussNoteH" localSheetId="22">'§28(3) (engl)'!#REF!</definedName>
    <definedName name="Tg1FussNoteH" localSheetId="23">'§28(3)Nr.1'!#REF!</definedName>
    <definedName name="Tg1FussNoteH" localSheetId="24">'§28(3)Nr.1 (engl)'!#REF!</definedName>
    <definedName name="Tg1FussNoteH" localSheetId="10">Kennzahlen_Mortgage!#REF!</definedName>
    <definedName name="Tg1FussNoteH" localSheetId="11">'Kennzahlen_Mortgage (engl)'!#REF!</definedName>
    <definedName name="Tg1FussNoteH" localSheetId="25">Kennzahlen_Public!#REF!</definedName>
    <definedName name="Tg1FussNoteH" localSheetId="26">'Kennzahlen_Public (engl)'!#REF!</definedName>
    <definedName name="Tg1FussNoteH">'§28(1)Nr.1bis3_Mortgage'!#REF!</definedName>
    <definedName name="Tg1FussNoteO" localSheetId="1">'§28(1)Nr.1bis3_Mortgage (engl)'!#REF!</definedName>
    <definedName name="Tg1FussNoteO" localSheetId="14">'§28(1)Nr.1bis3_Public'!#REF!</definedName>
    <definedName name="Tg1FussNoteO" localSheetId="15">'§28(1)Nr.1bis3_Public (engl)'!#REF!</definedName>
    <definedName name="Tg1FussNoteO" localSheetId="2">'§28(1)Nr.4,5_Mortgage'!#REF!</definedName>
    <definedName name="Tg1FussNoteO" localSheetId="3">'§28(1)Nr.4,5_Mortgage (engl)'!#REF!</definedName>
    <definedName name="Tg1FussNoteO" localSheetId="16">'§28(1)Nr.4,5_Public'!#REF!</definedName>
    <definedName name="Tg1FussNoteO" localSheetId="17">'§28(1)Nr.4,5_Public (engl)'!#REF!</definedName>
    <definedName name="Tg1FussNoteO" localSheetId="4">'§28(1)Nr.8-10_Mortgage'!#REF!</definedName>
    <definedName name="Tg1FussNoteO" localSheetId="5">'§28(1)Nr.8-10_Mortgage (engl)'!#REF!</definedName>
    <definedName name="Tg1FussNoteO" localSheetId="18">'§28(1)Nr.8und9_Public '!#REF!</definedName>
    <definedName name="Tg1FussNoteO" localSheetId="19">'§28(1)Nr.8und9_Public (engl)'!#REF!</definedName>
    <definedName name="Tg1FussNoteO" localSheetId="12">'§28(1)Nr.1bis3_Mortgage'!#REF!</definedName>
    <definedName name="Tg1FussNoteO" localSheetId="13">'§28(1)Nr.1bis3_Mortgage'!#REF!</definedName>
    <definedName name="Tg1FussNoteO" localSheetId="28">'§28(1)Nr.1bis3_Mortgage'!#REF!</definedName>
    <definedName name="Tg1FussNoteO" localSheetId="8">'§28(2)Nr.1a'!#REF!</definedName>
    <definedName name="Tg1FussNoteO" localSheetId="9">'§28(2)Nr.1a (engl)'!#REF!</definedName>
    <definedName name="Tg1FussNoteO" localSheetId="6">'§28(2)Nr.1bc und Nr.2'!#REF!</definedName>
    <definedName name="Tg1FussNoteO" localSheetId="7">'§28(2)Nr.1bc und Nr.2 (engl)'!#REF!</definedName>
    <definedName name="Tg1FussNoteO" localSheetId="20">'§28(3)'!#REF!</definedName>
    <definedName name="Tg1FussNoteO" localSheetId="22">'§28(3) (engl)'!#REF!</definedName>
    <definedName name="Tg1FussNoteO" localSheetId="23">'§28(3)Nr.1'!#REF!</definedName>
    <definedName name="Tg1FussNoteO" localSheetId="24">'§28(3)Nr.1 (engl)'!#REF!</definedName>
    <definedName name="Tg1FussNoteO" localSheetId="10">Kennzahlen_Mortgage!#REF!</definedName>
    <definedName name="Tg1FussNoteO" localSheetId="11">'Kennzahlen_Mortgage (engl)'!#REF!</definedName>
    <definedName name="Tg1FussNoteO" localSheetId="25">Kennzahlen_Public!#REF!</definedName>
    <definedName name="Tg1FussNoteO" localSheetId="26">'Kennzahlen_Public (engl)'!#REF!</definedName>
    <definedName name="Tg1FussNoteO">'§28(1)Nr.1bis3_Mortgage'!#REF!</definedName>
    <definedName name="Tg1FussNoteS" localSheetId="1">'§28(1)Nr.1bis3_Mortgage (engl)'!#REF!</definedName>
    <definedName name="Tg1FussNoteS" localSheetId="14">'§28(1)Nr.1bis3_Public'!#REF!</definedName>
    <definedName name="Tg1FussNoteS" localSheetId="15">'§28(1)Nr.1bis3_Public (engl)'!#REF!</definedName>
    <definedName name="Tg1FussNoteS" localSheetId="2">'§28(1)Nr.4,5_Mortgage'!#REF!</definedName>
    <definedName name="Tg1FussNoteS" localSheetId="3">'§28(1)Nr.4,5_Mortgage (engl)'!#REF!</definedName>
    <definedName name="Tg1FussNoteS" localSheetId="16">'§28(1)Nr.4,5_Public'!#REF!</definedName>
    <definedName name="Tg1FussNoteS" localSheetId="17">'§28(1)Nr.4,5_Public (engl)'!#REF!</definedName>
    <definedName name="Tg1FussNoteS" localSheetId="4">'§28(1)Nr.8-10_Mortgage'!#REF!</definedName>
    <definedName name="Tg1FussNoteS" localSheetId="5">'§28(1)Nr.8-10_Mortgage (engl)'!#REF!</definedName>
    <definedName name="Tg1FussNoteS" localSheetId="18">'§28(1)Nr.8und9_Public '!#REF!</definedName>
    <definedName name="Tg1FussNoteS" localSheetId="19">'§28(1)Nr.8und9_Public (engl)'!#REF!</definedName>
    <definedName name="Tg1FussNoteS" localSheetId="12">'§28(1)Nr.1bis3_Mortgage'!#REF!</definedName>
    <definedName name="Tg1FussNoteS" localSheetId="13">'§28(1)Nr.1bis3_Mortgage'!#REF!</definedName>
    <definedName name="Tg1FussNoteS" localSheetId="28">'§28(1)Nr.1bis3_Mortgage'!#REF!</definedName>
    <definedName name="Tg1FussNoteS" localSheetId="8">'§28(2)Nr.1a'!#REF!</definedName>
    <definedName name="Tg1FussNoteS" localSheetId="9">'§28(2)Nr.1a (engl)'!#REF!</definedName>
    <definedName name="Tg1FussNoteS" localSheetId="6">'§28(2)Nr.1bc und Nr.2'!#REF!</definedName>
    <definedName name="Tg1FussNoteS" localSheetId="7">'§28(2)Nr.1bc und Nr.2 (engl)'!#REF!</definedName>
    <definedName name="Tg1FussNoteS" localSheetId="20">'§28(3)'!#REF!</definedName>
    <definedName name="Tg1FussNoteS" localSheetId="22">'§28(3) (engl)'!#REF!</definedName>
    <definedName name="Tg1FussNoteS" localSheetId="23">'§28(3)Nr.1'!#REF!</definedName>
    <definedName name="Tg1FussNoteS" localSheetId="24">'§28(3)Nr.1 (engl)'!#REF!</definedName>
    <definedName name="Tg1FussNoteS" localSheetId="10">Kennzahlen_Mortgage!#REF!</definedName>
    <definedName name="Tg1FussNoteS" localSheetId="11">'Kennzahlen_Mortgage (engl)'!#REF!</definedName>
    <definedName name="Tg1FussNoteS" localSheetId="25">Kennzahlen_Public!#REF!</definedName>
    <definedName name="Tg1FussNoteS" localSheetId="26">'Kennzahlen_Public (engl)'!#REF!</definedName>
    <definedName name="Tg1FussNoteS">'§28(1)Nr.1bis3_Mortgage'!#REF!</definedName>
    <definedName name="Tg1UebRbw1" localSheetId="1">'§28(1)Nr.1bis3_Mortgage (engl)'!$H$6</definedName>
    <definedName name="Tg1UebRbw1" localSheetId="14">'§28(1)Nr.1bis3_Public'!#REF!</definedName>
    <definedName name="Tg1UebRbw1" localSheetId="15">'§28(1)Nr.1bis3_Public (engl)'!#REF!</definedName>
    <definedName name="Tg1UebRbw1" localSheetId="2">'§28(1)Nr.4,5_Mortgage'!#REF!</definedName>
    <definedName name="Tg1UebRbw1" localSheetId="3">'§28(1)Nr.4,5_Mortgage (engl)'!#REF!</definedName>
    <definedName name="Tg1UebRbw1" localSheetId="16">'§28(1)Nr.4,5_Public'!#REF!</definedName>
    <definedName name="Tg1UebRbw1" localSheetId="17">'§28(1)Nr.4,5_Public (engl)'!#REF!</definedName>
    <definedName name="Tg1UebRbw1" localSheetId="4">'§28(1)Nr.8-10_Mortgage'!#REF!</definedName>
    <definedName name="Tg1UebRbw1" localSheetId="5">'§28(1)Nr.8-10_Mortgage (engl)'!#REF!</definedName>
    <definedName name="Tg1UebRbw1" localSheetId="18">'§28(1)Nr.8und9_Public '!#REF!</definedName>
    <definedName name="Tg1UebRbw1" localSheetId="19">'§28(1)Nr.8und9_Public (engl)'!#REF!</definedName>
    <definedName name="Tg1UebRbw1" localSheetId="8">'§28(2)Nr.1a'!#REF!</definedName>
    <definedName name="Tg1UebRbw1" localSheetId="9">'§28(2)Nr.1a (engl)'!#REF!</definedName>
    <definedName name="Tg1UebRbw1" localSheetId="6">'§28(2)Nr.1bc und Nr.2'!#REF!</definedName>
    <definedName name="Tg1UebRbw1" localSheetId="7">'§28(2)Nr.1bc und Nr.2 (engl)'!#REF!</definedName>
    <definedName name="Tg1UebRbw1" localSheetId="20">'§28(3)'!#REF!</definedName>
    <definedName name="Tg1UebRbw1" localSheetId="22">'§28(3) (engl)'!#REF!</definedName>
    <definedName name="Tg1UebRbw1" localSheetId="23">'§28(3)Nr.1'!#REF!</definedName>
    <definedName name="Tg1UebRbw1" localSheetId="24">'§28(3)Nr.1 (engl)'!#REF!</definedName>
    <definedName name="Tg1UebRbw1" localSheetId="10">Kennzahlen_Mortgage!#REF!</definedName>
    <definedName name="Tg1UebRbw1" localSheetId="11">'Kennzahlen_Mortgage (engl)'!#REF!</definedName>
    <definedName name="Tg1UebRbw1" localSheetId="25">Kennzahlen_Public!#REF!</definedName>
    <definedName name="Tg1UebRbw1" localSheetId="26">'Kennzahlen_Public (engl)'!#REF!</definedName>
    <definedName name="Tg1UebRbw1">'§28(1)Nr.1bis3_Mortgage'!$H$6</definedName>
    <definedName name="Tg1UebRbw2" localSheetId="1">'§28(1)Nr.1bis3_Mortgage (engl)'!#REF!</definedName>
    <definedName name="Tg1UebRbw2" localSheetId="14">'§28(1)Nr.1bis3_Public'!#REF!</definedName>
    <definedName name="Tg1UebRbw2" localSheetId="15">'§28(1)Nr.1bis3_Public (engl)'!#REF!</definedName>
    <definedName name="Tg1UebRbw2" localSheetId="2">'§28(1)Nr.4,5_Mortgage'!#REF!</definedName>
    <definedName name="Tg1UebRbw2" localSheetId="3">'§28(1)Nr.4,5_Mortgage (engl)'!#REF!</definedName>
    <definedName name="Tg1UebRbw2" localSheetId="16">'§28(1)Nr.4,5_Public'!#REF!</definedName>
    <definedName name="Tg1UebRbw2" localSheetId="17">'§28(1)Nr.4,5_Public (engl)'!#REF!</definedName>
    <definedName name="Tg1UebRbw2" localSheetId="4">'§28(1)Nr.8-10_Mortgage'!#REF!</definedName>
    <definedName name="Tg1UebRbw2" localSheetId="5">'§28(1)Nr.8-10_Mortgage (engl)'!#REF!</definedName>
    <definedName name="Tg1UebRbw2" localSheetId="18">'§28(1)Nr.8und9_Public '!#REF!</definedName>
    <definedName name="Tg1UebRbw2" localSheetId="19">'§28(1)Nr.8und9_Public (engl)'!#REF!</definedName>
    <definedName name="Tg1UebRbw2" localSheetId="12">'§28(1)Nr.1bis3_Mortgage'!#REF!</definedName>
    <definedName name="Tg1UebRbw2" localSheetId="13">'§28(1)Nr.1bis3_Mortgage'!#REF!</definedName>
    <definedName name="Tg1UebRbw2" localSheetId="28">'§28(1)Nr.1bis3_Mortgage'!#REF!</definedName>
    <definedName name="Tg1UebRbw2" localSheetId="8">'§28(2)Nr.1a'!#REF!</definedName>
    <definedName name="Tg1UebRbw2" localSheetId="9">'§28(2)Nr.1a (engl)'!#REF!</definedName>
    <definedName name="Tg1UebRbw2" localSheetId="6">'§28(2)Nr.1bc und Nr.2'!#REF!</definedName>
    <definedName name="Tg1UebRbw2" localSheetId="7">'§28(2)Nr.1bc und Nr.2 (engl)'!#REF!</definedName>
    <definedName name="Tg1UebRbw2" localSheetId="20">'§28(3)'!#REF!</definedName>
    <definedName name="Tg1UebRbw2" localSheetId="22">'§28(3) (engl)'!#REF!</definedName>
    <definedName name="Tg1UebRbw2" localSheetId="23">'§28(3)Nr.1'!#REF!</definedName>
    <definedName name="Tg1UebRbw2" localSheetId="24">'§28(3)Nr.1 (engl)'!#REF!</definedName>
    <definedName name="Tg1UebRbw2" localSheetId="10">Kennzahlen_Mortgage!#REF!</definedName>
    <definedName name="Tg1UebRbw2" localSheetId="11">'Kennzahlen_Mortgage (engl)'!#REF!</definedName>
    <definedName name="Tg1UebRbw2" localSheetId="25">Kennzahlen_Public!#REF!</definedName>
    <definedName name="Tg1UebRbw2" localSheetId="26">'Kennzahlen_Public (engl)'!#REF!</definedName>
    <definedName name="Tg1UebRbw2">'§28(1)Nr.1bis3_Mortgage'!#REF!</definedName>
    <definedName name="Tg1UebRbw3" localSheetId="1">'§28(1)Nr.1bis3_Mortgage (engl)'!#REF!</definedName>
    <definedName name="Tg1UebRbw3" localSheetId="14">'§28(1)Nr.1bis3_Public'!#REF!</definedName>
    <definedName name="Tg1UebRbw3" localSheetId="15">'§28(1)Nr.1bis3_Public (engl)'!#REF!</definedName>
    <definedName name="Tg1UebRbw3" localSheetId="2">'§28(1)Nr.4,5_Mortgage'!#REF!</definedName>
    <definedName name="Tg1UebRbw3" localSheetId="3">'§28(1)Nr.4,5_Mortgage (engl)'!#REF!</definedName>
    <definedName name="Tg1UebRbw3" localSheetId="16">'§28(1)Nr.4,5_Public'!#REF!</definedName>
    <definedName name="Tg1UebRbw3" localSheetId="17">'§28(1)Nr.4,5_Public (engl)'!#REF!</definedName>
    <definedName name="Tg1UebRbw3" localSheetId="4">'§28(1)Nr.8-10_Mortgage'!#REF!</definedName>
    <definedName name="Tg1UebRbw3" localSheetId="5">'§28(1)Nr.8-10_Mortgage (engl)'!#REF!</definedName>
    <definedName name="Tg1UebRbw3" localSheetId="18">'§28(1)Nr.8und9_Public '!#REF!</definedName>
    <definedName name="Tg1UebRbw3" localSheetId="19">'§28(1)Nr.8und9_Public (engl)'!#REF!</definedName>
    <definedName name="Tg1UebRbw3" localSheetId="12">'§28(1)Nr.1bis3_Mortgage'!#REF!</definedName>
    <definedName name="Tg1UebRbw3" localSheetId="13">'§28(1)Nr.1bis3_Mortgage'!#REF!</definedName>
    <definedName name="Tg1UebRbw3" localSheetId="28">'§28(1)Nr.1bis3_Mortgage'!#REF!</definedName>
    <definedName name="Tg1UebRbw3" localSheetId="8">'§28(2)Nr.1a'!#REF!</definedName>
    <definedName name="Tg1UebRbw3" localSheetId="9">'§28(2)Nr.1a (engl)'!#REF!</definedName>
    <definedName name="Tg1UebRbw3" localSheetId="6">'§28(2)Nr.1bc und Nr.2'!#REF!</definedName>
    <definedName name="Tg1UebRbw3" localSheetId="7">'§28(2)Nr.1bc und Nr.2 (engl)'!#REF!</definedName>
    <definedName name="Tg1UebRbw3" localSheetId="20">'§28(3)'!#REF!</definedName>
    <definedName name="Tg1UebRbw3" localSheetId="22">'§28(3) (engl)'!#REF!</definedName>
    <definedName name="Tg1UebRbw3" localSheetId="23">'§28(3)Nr.1'!#REF!</definedName>
    <definedName name="Tg1UebRbw3" localSheetId="24">'§28(3)Nr.1 (engl)'!#REF!</definedName>
    <definedName name="Tg1UebRbw3" localSheetId="10">Kennzahlen_Mortgage!#REF!</definedName>
    <definedName name="Tg1UebRbw3" localSheetId="11">'Kennzahlen_Mortgage (engl)'!#REF!</definedName>
    <definedName name="Tg1UebRbw3" localSheetId="25">Kennzahlen_Public!#REF!</definedName>
    <definedName name="Tg1UebRbw3" localSheetId="26">'Kennzahlen_Public (engl)'!#REF!</definedName>
    <definedName name="Tg1UebRbw3">'§28(1)Nr.1bis3_Mortgage'!#REF!</definedName>
    <definedName name="Tg1UebRbw4" localSheetId="1">'§28(1)Nr.1bis3_Mortgage (engl)'!#REF!</definedName>
    <definedName name="Tg1UebRbw4" localSheetId="14">'§28(1)Nr.1bis3_Public'!#REF!</definedName>
    <definedName name="Tg1UebRbw4" localSheetId="15">'§28(1)Nr.1bis3_Public (engl)'!#REF!</definedName>
    <definedName name="Tg1UebRbw4" localSheetId="2">'§28(1)Nr.4,5_Mortgage'!#REF!</definedName>
    <definedName name="Tg1UebRbw4" localSheetId="3">'§28(1)Nr.4,5_Mortgage (engl)'!#REF!</definedName>
    <definedName name="Tg1UebRbw4" localSheetId="16">'§28(1)Nr.4,5_Public'!#REF!</definedName>
    <definedName name="Tg1UebRbw4" localSheetId="17">'§28(1)Nr.4,5_Public (engl)'!#REF!</definedName>
    <definedName name="Tg1UebRbw4" localSheetId="4">'§28(1)Nr.8-10_Mortgage'!#REF!</definedName>
    <definedName name="Tg1UebRbw4" localSheetId="5">'§28(1)Nr.8-10_Mortgage (engl)'!#REF!</definedName>
    <definedName name="Tg1UebRbw4" localSheetId="18">'§28(1)Nr.8und9_Public '!#REF!</definedName>
    <definedName name="Tg1UebRbw4" localSheetId="19">'§28(1)Nr.8und9_Public (engl)'!#REF!</definedName>
    <definedName name="Tg1UebRbw4" localSheetId="12">'§28(1)Nr.1bis3_Mortgage'!#REF!</definedName>
    <definedName name="Tg1UebRbw4" localSheetId="13">'§28(1)Nr.1bis3_Mortgage'!#REF!</definedName>
    <definedName name="Tg1UebRbw4" localSheetId="28">'§28(1)Nr.1bis3_Mortgage'!#REF!</definedName>
    <definedName name="Tg1UebRbw4" localSheetId="8">'§28(2)Nr.1a'!#REF!</definedName>
    <definedName name="Tg1UebRbw4" localSheetId="9">'§28(2)Nr.1a (engl)'!#REF!</definedName>
    <definedName name="Tg1UebRbw4" localSheetId="6">'§28(2)Nr.1bc und Nr.2'!#REF!</definedName>
    <definedName name="Tg1UebRbw4" localSheetId="7">'§28(2)Nr.1bc und Nr.2 (engl)'!#REF!</definedName>
    <definedName name="Tg1UebRbw4" localSheetId="20">'§28(3)'!#REF!</definedName>
    <definedName name="Tg1UebRbw4" localSheetId="22">'§28(3) (engl)'!#REF!</definedName>
    <definedName name="Tg1UebRbw4" localSheetId="23">'§28(3)Nr.1'!#REF!</definedName>
    <definedName name="Tg1UebRbw4" localSheetId="24">'§28(3)Nr.1 (engl)'!#REF!</definedName>
    <definedName name="Tg1UebRbw4" localSheetId="10">Kennzahlen_Mortgage!#REF!</definedName>
    <definedName name="Tg1UebRbw4" localSheetId="11">'Kennzahlen_Mortgage (engl)'!#REF!</definedName>
    <definedName name="Tg1UebRbw4" localSheetId="25">Kennzahlen_Public!#REF!</definedName>
    <definedName name="Tg1UebRbw4" localSheetId="26">'Kennzahlen_Public (engl)'!#REF!</definedName>
    <definedName name="Tg1UebRbw4">'§28(1)Nr.1bis3_Mortgage'!#REF!</definedName>
    <definedName name="Tg1WertBerF" localSheetId="1">'§28(1)Nr.1bis3_Mortgage (engl)'!#REF!</definedName>
    <definedName name="Tg1WertBerF" localSheetId="14">'§28(1)Nr.1bis3_Public'!#REF!</definedName>
    <definedName name="Tg1WertBerF" localSheetId="15">'§28(1)Nr.1bis3_Public (engl)'!#REF!</definedName>
    <definedName name="Tg1WertBerF" localSheetId="2">'§28(1)Nr.4,5_Mortgage'!#REF!</definedName>
    <definedName name="Tg1WertBerF" localSheetId="3">'§28(1)Nr.4,5_Mortgage (engl)'!#REF!</definedName>
    <definedName name="Tg1WertBerF" localSheetId="16">'§28(1)Nr.4,5_Public'!#REF!</definedName>
    <definedName name="Tg1WertBerF" localSheetId="17">'§28(1)Nr.4,5_Public (engl)'!#REF!</definedName>
    <definedName name="Tg1WertBerF" localSheetId="4">'§28(1)Nr.8-10_Mortgage'!#REF!</definedName>
    <definedName name="Tg1WertBerF" localSheetId="5">'§28(1)Nr.8-10_Mortgage (engl)'!#REF!</definedName>
    <definedName name="Tg1WertBerF" localSheetId="18">'§28(1)Nr.8und9_Public '!#REF!</definedName>
    <definedName name="Tg1WertBerF" localSheetId="19">'§28(1)Nr.8und9_Public (engl)'!#REF!</definedName>
    <definedName name="Tg1WertBerF" localSheetId="12">'§28(1)Nr.1bis3_Mortgage'!#REF!</definedName>
    <definedName name="Tg1WertBerF" localSheetId="13">'§28(1)Nr.1bis3_Mortgage'!#REF!</definedName>
    <definedName name="Tg1WertBerF" localSheetId="28">'§28(1)Nr.1bis3_Mortgage'!#REF!</definedName>
    <definedName name="Tg1WertBerF" localSheetId="8">'§28(2)Nr.1a'!#REF!</definedName>
    <definedName name="Tg1WertBerF" localSheetId="9">'§28(2)Nr.1a (engl)'!#REF!</definedName>
    <definedName name="Tg1WertBerF" localSheetId="6">'§28(2)Nr.1bc und Nr.2'!#REF!</definedName>
    <definedName name="Tg1WertBerF" localSheetId="7">'§28(2)Nr.1bc und Nr.2 (engl)'!#REF!</definedName>
    <definedName name="Tg1WertBerF" localSheetId="20">'§28(3)'!#REF!</definedName>
    <definedName name="Tg1WertBerF" localSheetId="22">'§28(3) (engl)'!#REF!</definedName>
    <definedName name="Tg1WertBerF" localSheetId="23">'§28(3)Nr.1'!#REF!</definedName>
    <definedName name="Tg1WertBerF" localSheetId="24">'§28(3)Nr.1 (engl)'!#REF!</definedName>
    <definedName name="Tg1WertBerF" localSheetId="10">Kennzahlen_Mortgage!#REF!</definedName>
    <definedName name="Tg1WertBerF" localSheetId="11">'Kennzahlen_Mortgage (engl)'!#REF!</definedName>
    <definedName name="Tg1WertBerF" localSheetId="25">Kennzahlen_Public!#REF!</definedName>
    <definedName name="Tg1WertBerF" localSheetId="26">'Kennzahlen_Public (engl)'!#REF!</definedName>
    <definedName name="Tg1WertBerF">'§28(1)Nr.1bis3_Mortgage'!#REF!</definedName>
    <definedName name="Tg1WertBerH" localSheetId="1">'§28(1)Nr.1bis3_Mortgage (engl)'!$D$9:$H$12</definedName>
    <definedName name="Tg1WertBerH" localSheetId="14">'§28(1)Nr.1bis3_Public'!#REF!</definedName>
    <definedName name="Tg1WertBerH" localSheetId="15">'§28(1)Nr.1bis3_Public (engl)'!#REF!</definedName>
    <definedName name="Tg1WertBerH" localSheetId="2">'§28(1)Nr.4,5_Mortgage'!#REF!</definedName>
    <definedName name="Tg1WertBerH" localSheetId="3">'§28(1)Nr.4,5_Mortgage (engl)'!#REF!</definedName>
    <definedName name="Tg1WertBerH" localSheetId="16">'§28(1)Nr.4,5_Public'!#REF!</definedName>
    <definedName name="Tg1WertBerH" localSheetId="17">'§28(1)Nr.4,5_Public (engl)'!#REF!</definedName>
    <definedName name="Tg1WertBerH" localSheetId="4">'§28(1)Nr.8-10_Mortgage'!#REF!</definedName>
    <definedName name="Tg1WertBerH" localSheetId="5">'§28(1)Nr.8-10_Mortgage (engl)'!#REF!</definedName>
    <definedName name="Tg1WertBerH" localSheetId="18">'§28(1)Nr.8und9_Public '!#REF!</definedName>
    <definedName name="Tg1WertBerH" localSheetId="19">'§28(1)Nr.8und9_Public (engl)'!#REF!</definedName>
    <definedName name="Tg1WertBerH" localSheetId="8">'§28(2)Nr.1a'!#REF!</definedName>
    <definedName name="Tg1WertBerH" localSheetId="9">'§28(2)Nr.1a (engl)'!#REF!</definedName>
    <definedName name="Tg1WertBerH" localSheetId="6">'§28(2)Nr.1bc und Nr.2'!#REF!</definedName>
    <definedName name="Tg1WertBerH" localSheetId="7">'§28(2)Nr.1bc und Nr.2 (engl)'!#REF!</definedName>
    <definedName name="Tg1WertBerH" localSheetId="20">'§28(3)'!#REF!</definedName>
    <definedName name="Tg1WertBerH" localSheetId="22">'§28(3) (engl)'!#REF!</definedName>
    <definedName name="Tg1WertBerH" localSheetId="23">'§28(3)Nr.1'!#REF!</definedName>
    <definedName name="Tg1WertBerH" localSheetId="24">'§28(3)Nr.1 (engl)'!#REF!</definedName>
    <definedName name="Tg1WertBerH" localSheetId="10">Kennzahlen_Mortgage!#REF!</definedName>
    <definedName name="Tg1WertBerH" localSheetId="11">'Kennzahlen_Mortgage (engl)'!#REF!</definedName>
    <definedName name="Tg1WertBerH" localSheetId="25">Kennzahlen_Public!#REF!</definedName>
    <definedName name="Tg1WertBerH" localSheetId="26">'Kennzahlen_Public (engl)'!#REF!</definedName>
    <definedName name="Tg1WertBerH">'§28(1)Nr.1bis3_Mortgage'!$D$9:$H$12</definedName>
    <definedName name="Tg1WertBerO" localSheetId="1">'§28(1)Nr.1bis3_Mortgage (engl)'!#REF!</definedName>
    <definedName name="Tg1WertBerO" localSheetId="14">'§28(1)Nr.1bis3_Public'!#REF!</definedName>
    <definedName name="Tg1WertBerO" localSheetId="15">'§28(1)Nr.1bis3_Public (engl)'!#REF!</definedName>
    <definedName name="Tg1WertBerO" localSheetId="2">'§28(1)Nr.4,5_Mortgage'!#REF!</definedName>
    <definedName name="Tg1WertBerO" localSheetId="3">'§28(1)Nr.4,5_Mortgage (engl)'!#REF!</definedName>
    <definedName name="Tg1WertBerO" localSheetId="16">'§28(1)Nr.4,5_Public'!#REF!</definedName>
    <definedName name="Tg1WertBerO" localSheetId="17">'§28(1)Nr.4,5_Public (engl)'!#REF!</definedName>
    <definedName name="Tg1WertBerO" localSheetId="4">'§28(1)Nr.8-10_Mortgage'!#REF!</definedName>
    <definedName name="Tg1WertBerO" localSheetId="5">'§28(1)Nr.8-10_Mortgage (engl)'!#REF!</definedName>
    <definedName name="Tg1WertBerO" localSheetId="18">'§28(1)Nr.8und9_Public '!#REF!</definedName>
    <definedName name="Tg1WertBerO" localSheetId="19">'§28(1)Nr.8und9_Public (engl)'!#REF!</definedName>
    <definedName name="Tg1WertBerO" localSheetId="12">'§28(1)Nr.1bis3_Mortgage'!#REF!</definedName>
    <definedName name="Tg1WertBerO" localSheetId="13">'§28(1)Nr.1bis3_Mortgage'!#REF!</definedName>
    <definedName name="Tg1WertBerO" localSheetId="28">'§28(1)Nr.1bis3_Mortgage'!#REF!</definedName>
    <definedName name="Tg1WertBerO" localSheetId="8">'§28(2)Nr.1a'!#REF!</definedName>
    <definedName name="Tg1WertBerO" localSheetId="9">'§28(2)Nr.1a (engl)'!#REF!</definedName>
    <definedName name="Tg1WertBerO" localSheetId="6">'§28(2)Nr.1bc und Nr.2'!#REF!</definedName>
    <definedName name="Tg1WertBerO" localSheetId="7">'§28(2)Nr.1bc und Nr.2 (engl)'!#REF!</definedName>
    <definedName name="Tg1WertBerO" localSheetId="20">'§28(3)'!#REF!</definedName>
    <definedName name="Tg1WertBerO" localSheetId="22">'§28(3) (engl)'!#REF!</definedName>
    <definedName name="Tg1WertBerO" localSheetId="23">'§28(3)Nr.1'!#REF!</definedName>
    <definedName name="Tg1WertBerO" localSheetId="24">'§28(3)Nr.1 (engl)'!#REF!</definedName>
    <definedName name="Tg1WertBerO" localSheetId="10">Kennzahlen_Mortgage!#REF!</definedName>
    <definedName name="Tg1WertBerO" localSheetId="11">'Kennzahlen_Mortgage (engl)'!#REF!</definedName>
    <definedName name="Tg1WertBerO" localSheetId="25">Kennzahlen_Public!#REF!</definedName>
    <definedName name="Tg1WertBerO" localSheetId="26">'Kennzahlen_Public (engl)'!#REF!</definedName>
    <definedName name="Tg1WertBerO">'§28(1)Nr.1bis3_Mortgage'!#REF!</definedName>
    <definedName name="Tg1WertBerS" localSheetId="1">'§28(1)Nr.1bis3_Mortgage (engl)'!#REF!</definedName>
    <definedName name="Tg1WertBerS" localSheetId="14">'§28(1)Nr.1bis3_Public'!#REF!</definedName>
    <definedName name="Tg1WertBerS" localSheetId="15">'§28(1)Nr.1bis3_Public (engl)'!#REF!</definedName>
    <definedName name="Tg1WertBerS" localSheetId="2">'§28(1)Nr.4,5_Mortgage'!#REF!</definedName>
    <definedName name="Tg1WertBerS" localSheetId="3">'§28(1)Nr.4,5_Mortgage (engl)'!#REF!</definedName>
    <definedName name="Tg1WertBerS" localSheetId="16">'§28(1)Nr.4,5_Public'!#REF!</definedName>
    <definedName name="Tg1WertBerS" localSheetId="17">'§28(1)Nr.4,5_Public (engl)'!#REF!</definedName>
    <definedName name="Tg1WertBerS" localSheetId="4">'§28(1)Nr.8-10_Mortgage'!#REF!</definedName>
    <definedName name="Tg1WertBerS" localSheetId="5">'§28(1)Nr.8-10_Mortgage (engl)'!#REF!</definedName>
    <definedName name="Tg1WertBerS" localSheetId="18">'§28(1)Nr.8und9_Public '!#REF!</definedName>
    <definedName name="Tg1WertBerS" localSheetId="19">'§28(1)Nr.8und9_Public (engl)'!#REF!</definedName>
    <definedName name="Tg1WertBerS" localSheetId="12">'§28(1)Nr.1bis3_Mortgage'!#REF!</definedName>
    <definedName name="Tg1WertBerS" localSheetId="13">'§28(1)Nr.1bis3_Mortgage'!#REF!</definedName>
    <definedName name="Tg1WertBerS" localSheetId="28">'§28(1)Nr.1bis3_Mortgage'!#REF!</definedName>
    <definedName name="Tg1WertBerS" localSheetId="8">'§28(2)Nr.1a'!#REF!</definedName>
    <definedName name="Tg1WertBerS" localSheetId="9">'§28(2)Nr.1a (engl)'!#REF!</definedName>
    <definedName name="Tg1WertBerS" localSheetId="6">'§28(2)Nr.1bc und Nr.2'!#REF!</definedName>
    <definedName name="Tg1WertBerS" localSheetId="7">'§28(2)Nr.1bc und Nr.2 (engl)'!#REF!</definedName>
    <definedName name="Tg1WertBerS" localSheetId="20">'§28(3)'!#REF!</definedName>
    <definedName name="Tg1WertBerS" localSheetId="22">'§28(3) (engl)'!#REF!</definedName>
    <definedName name="Tg1WertBerS" localSheetId="23">'§28(3)Nr.1'!#REF!</definedName>
    <definedName name="Tg1WertBerS" localSheetId="24">'§28(3)Nr.1 (engl)'!#REF!</definedName>
    <definedName name="Tg1WertBerS" localSheetId="10">Kennzahlen_Mortgage!#REF!</definedName>
    <definedName name="Tg1WertBerS" localSheetId="11">'Kennzahlen_Mortgage (engl)'!#REF!</definedName>
    <definedName name="Tg1WertBerS" localSheetId="25">Kennzahlen_Public!#REF!</definedName>
    <definedName name="Tg1WertBerS" localSheetId="26">'Kennzahlen_Public (engl)'!#REF!</definedName>
    <definedName name="Tg1WertBerS">'§28(1)Nr.1bis3_Mortgage'!#REF!</definedName>
    <definedName name="Tg2WertBerF" localSheetId="1">#REF!</definedName>
    <definedName name="Tg2WertBerF" localSheetId="15">#REF!</definedName>
    <definedName name="Tg2WertBerF" localSheetId="2">#REF!</definedName>
    <definedName name="Tg2WertBerF" localSheetId="3">#REF!</definedName>
    <definedName name="Tg2WertBerF" localSheetId="16">#REF!</definedName>
    <definedName name="Tg2WertBerF" localSheetId="17">#REF!</definedName>
    <definedName name="Tg2WertBerF" localSheetId="4">#REF!</definedName>
    <definedName name="Tg2WertBerF" localSheetId="5">#REF!</definedName>
    <definedName name="Tg2WertBerF" localSheetId="18">#REF!</definedName>
    <definedName name="Tg2WertBerF" localSheetId="12">#REF!</definedName>
    <definedName name="Tg2WertBerF" localSheetId="13">#REF!</definedName>
    <definedName name="Tg2WertBerF" localSheetId="28">#REF!</definedName>
    <definedName name="Tg2WertBerF" localSheetId="9">#REF!</definedName>
    <definedName name="Tg2WertBerF" localSheetId="7">#REF!</definedName>
    <definedName name="Tg2WertBerF" localSheetId="22">#REF!</definedName>
    <definedName name="Tg2WertBerF" localSheetId="23">#REF!</definedName>
    <definedName name="Tg2WertBerF" localSheetId="24">#REF!</definedName>
    <definedName name="Tg2WertBerF" localSheetId="11">#REF!</definedName>
    <definedName name="Tg2WertBerF" localSheetId="26">#REF!</definedName>
    <definedName name="Tg2WertBerF">#REF!</definedName>
    <definedName name="Tg2WertBerH" localSheetId="1">'§28(1)Nr.1bis3_Mortgage (engl)'!#REF!</definedName>
    <definedName name="Tg2WertBerH" localSheetId="14">'§28(1)Nr.1bis3_Public'!#REF!</definedName>
    <definedName name="Tg2WertBerH" localSheetId="15">'§28(1)Nr.1bis3_Public (engl)'!#REF!</definedName>
    <definedName name="Tg2WertBerH" localSheetId="2">'§28(1)Nr.4,5_Mortgage'!$D$11:$E$18</definedName>
    <definedName name="Tg2WertBerH" localSheetId="3">'§28(1)Nr.4,5_Mortgage (engl)'!$D$11:$E$18</definedName>
    <definedName name="Tg2WertBerH" localSheetId="16">'§28(1)Nr.4,5_Public'!$D$11:$E$18</definedName>
    <definedName name="Tg2WertBerH" localSheetId="17">'§28(1)Nr.4,5_Public (engl)'!$D$11:$E$18</definedName>
    <definedName name="Tg2WertBerH" localSheetId="4">'§28(1)Nr.8-10_Mortgage'!#REF!</definedName>
    <definedName name="Tg2WertBerH" localSheetId="5">'§28(1)Nr.8-10_Mortgage (engl)'!#REF!</definedName>
    <definedName name="Tg2WertBerH" localSheetId="18">'§28(1)Nr.8und9_Public '!#REF!</definedName>
    <definedName name="Tg2WertBerH" localSheetId="19">'§28(1)Nr.8und9_Public (engl)'!#REF!</definedName>
    <definedName name="Tg2WertBerH" localSheetId="12">'§28(1)Nr.1bis3_Mortgage'!#REF!</definedName>
    <definedName name="Tg2WertBerH" localSheetId="13">'§28(1)Nr.1bis3_Mortgage'!#REF!</definedName>
    <definedName name="Tg2WertBerH" localSheetId="28">'§28(1)Nr.1bis3_Mortgage'!#REF!</definedName>
    <definedName name="Tg2WertBerH" localSheetId="8">'§28(2)Nr.1a'!#REF!</definedName>
    <definedName name="Tg2WertBerH" localSheetId="9">'§28(2)Nr.1a (engl)'!#REF!</definedName>
    <definedName name="Tg2WertBerH" localSheetId="6">'§28(2)Nr.1bc und Nr.2'!#REF!</definedName>
    <definedName name="Tg2WertBerH" localSheetId="7">'§28(2)Nr.1bc und Nr.2 (engl)'!#REF!</definedName>
    <definedName name="Tg2WertBerH" localSheetId="20">'§28(3)'!#REF!</definedName>
    <definedName name="Tg2WertBerH" localSheetId="22">'§28(3) (engl)'!#REF!</definedName>
    <definedName name="Tg2WertBerH" localSheetId="23">'§28(3)Nr.1'!#REF!</definedName>
    <definedName name="Tg2WertBerH" localSheetId="24">'§28(3)Nr.1 (engl)'!#REF!</definedName>
    <definedName name="Tg2WertBerH" localSheetId="10">Kennzahlen_Mortgage!#REF!</definedName>
    <definedName name="Tg2WertBerH" localSheetId="11">'Kennzahlen_Mortgage (engl)'!#REF!</definedName>
    <definedName name="Tg2WertBerH" localSheetId="25">Kennzahlen_Public!#REF!</definedName>
    <definedName name="Tg2WertBerH" localSheetId="26">'Kennzahlen_Public (engl)'!#REF!</definedName>
    <definedName name="Tg2WertBerH">'§28(1)Nr.1bis3_Mortgage'!#REF!</definedName>
    <definedName name="Tg2WertBerO">#REF!</definedName>
    <definedName name="Tg2WertBerS" localSheetId="1">#REF!</definedName>
    <definedName name="Tg2WertBerS" localSheetId="15">#REF!</definedName>
    <definedName name="Tg2WertBerS" localSheetId="2">#REF!</definedName>
    <definedName name="Tg2WertBerS" localSheetId="3">#REF!</definedName>
    <definedName name="Tg2WertBerS" localSheetId="16">#REF!</definedName>
    <definedName name="Tg2WertBerS" localSheetId="17">#REF!</definedName>
    <definedName name="Tg2WertBerS" localSheetId="4">#REF!</definedName>
    <definedName name="Tg2WertBerS" localSheetId="5">#REF!</definedName>
    <definedName name="Tg2WertBerS" localSheetId="18">#REF!</definedName>
    <definedName name="Tg2WertBerS" localSheetId="12">#REF!</definedName>
    <definedName name="Tg2WertBerS" localSheetId="13">#REF!</definedName>
    <definedName name="Tg2WertBerS" localSheetId="28">#REF!</definedName>
    <definedName name="Tg2WertBerS" localSheetId="9">#REF!</definedName>
    <definedName name="Tg2WertBerS" localSheetId="7">#REF!</definedName>
    <definedName name="Tg2WertBerS" localSheetId="22">#REF!</definedName>
    <definedName name="Tg2WertBerS" localSheetId="23">#REF!</definedName>
    <definedName name="Tg2WertBerS" localSheetId="24">#REF!</definedName>
    <definedName name="Tg2WertBerS" localSheetId="11">#REF!</definedName>
    <definedName name="Tg2WertBerS" localSheetId="26">#REF!</definedName>
    <definedName name="Tg2WertBerS">#REF!</definedName>
    <definedName name="Tg3WertBerF" localSheetId="1">#REF!</definedName>
    <definedName name="Tg3WertBerF" localSheetId="15">#REF!</definedName>
    <definedName name="Tg3WertBerF" localSheetId="2">#REF!</definedName>
    <definedName name="Tg3WertBerF" localSheetId="3">#REF!</definedName>
    <definedName name="Tg3WertBerF" localSheetId="16">#REF!</definedName>
    <definedName name="Tg3WertBerF" localSheetId="17">#REF!</definedName>
    <definedName name="Tg3WertBerF" localSheetId="4">#REF!</definedName>
    <definedName name="Tg3WertBerF" localSheetId="5">#REF!</definedName>
    <definedName name="Tg3WertBerF" localSheetId="18">#REF!</definedName>
    <definedName name="Tg3WertBerF" localSheetId="12">#REF!</definedName>
    <definedName name="Tg3WertBerF" localSheetId="13">#REF!</definedName>
    <definedName name="Tg3WertBerF" localSheetId="28">#REF!</definedName>
    <definedName name="Tg3WertBerF" localSheetId="9">#REF!</definedName>
    <definedName name="Tg3WertBerF" localSheetId="7">#REF!</definedName>
    <definedName name="Tg3WertBerF" localSheetId="22">#REF!</definedName>
    <definedName name="Tg3WertBerF" localSheetId="23">#REF!</definedName>
    <definedName name="Tg3WertBerF" localSheetId="24">#REF!</definedName>
    <definedName name="Tg3WertBerF" localSheetId="11">#REF!</definedName>
    <definedName name="Tg3WertBerF" localSheetId="26">#REF!</definedName>
    <definedName name="Tg3WertBerF">#REF!</definedName>
    <definedName name="Tg3WertBerH">#REF!</definedName>
    <definedName name="Tg3WertBerS" localSheetId="1">#REF!</definedName>
    <definedName name="Tg3WertBerS" localSheetId="15">#REF!</definedName>
    <definedName name="Tg3WertBerS" localSheetId="2">#REF!</definedName>
    <definedName name="Tg3WertBerS" localSheetId="3">#REF!</definedName>
    <definedName name="Tg3WertBerS" localSheetId="16">#REF!</definedName>
    <definedName name="Tg3WertBerS" localSheetId="17">#REF!</definedName>
    <definedName name="Tg3WertBerS" localSheetId="4">#REF!</definedName>
    <definedName name="Tg3WertBerS" localSheetId="5">#REF!</definedName>
    <definedName name="Tg3WertBerS" localSheetId="18">#REF!</definedName>
    <definedName name="Tg3WertBerS" localSheetId="12">#REF!</definedName>
    <definedName name="Tg3WertBerS" localSheetId="13">#REF!</definedName>
    <definedName name="Tg3WertBerS" localSheetId="28">#REF!</definedName>
    <definedName name="Tg3WertBerS" localSheetId="9">#REF!</definedName>
    <definedName name="Tg3WertBerS" localSheetId="7">#REF!</definedName>
    <definedName name="Tg3WertBerS" localSheetId="22">#REF!</definedName>
    <definedName name="Tg3WertBerS" localSheetId="23">#REF!</definedName>
    <definedName name="Tg3WertBerS" localSheetId="24">#REF!</definedName>
    <definedName name="Tg3WertBerS" localSheetId="11">#REF!</definedName>
    <definedName name="Tg3WertBerS" localSheetId="26">#REF!</definedName>
    <definedName name="Tg3WertBerS">#REF!</definedName>
    <definedName name="Tg4WertBerF">#REF!</definedName>
    <definedName name="Tg4WertBerH">#REF!</definedName>
    <definedName name="Tg4WertBerO">#REF!</definedName>
    <definedName name="Tg4WertBerS">#REF!</definedName>
    <definedName name="ThBerGesamt">#REF!</definedName>
    <definedName name="ThBuLaender" localSheetId="1">#REF!</definedName>
    <definedName name="ThBuLaender" localSheetId="15">#REF!</definedName>
    <definedName name="ThBuLaender" localSheetId="2">#REF!</definedName>
    <definedName name="ThBuLaender" localSheetId="3">#REF!</definedName>
    <definedName name="ThBuLaender" localSheetId="16">#REF!</definedName>
    <definedName name="ThBuLaender" localSheetId="17">#REF!</definedName>
    <definedName name="ThBuLaender" localSheetId="4">#REF!</definedName>
    <definedName name="ThBuLaender" localSheetId="5">#REF!</definedName>
    <definedName name="ThBuLaender" localSheetId="18">#REF!</definedName>
    <definedName name="ThBuLaender" localSheetId="12">#REF!</definedName>
    <definedName name="ThBuLaender" localSheetId="13">#REF!</definedName>
    <definedName name="ThBuLaender" localSheetId="28">#REF!</definedName>
    <definedName name="ThBuLaender" localSheetId="9">#REF!</definedName>
    <definedName name="ThBuLaender" localSheetId="7">#REF!</definedName>
    <definedName name="ThBuLaender" localSheetId="22">#REF!</definedName>
    <definedName name="ThBuLaender" localSheetId="23">#REF!</definedName>
    <definedName name="ThBuLaender" localSheetId="24">#REF!</definedName>
    <definedName name="ThBuLaender" localSheetId="11">#REF!</definedName>
    <definedName name="ThBuLaender" localSheetId="26">#REF!</definedName>
    <definedName name="ThBuLaender">#REF!</definedName>
    <definedName name="ThBuLaeUeb" localSheetId="1">#REF!</definedName>
    <definedName name="ThBuLaeUeb" localSheetId="15">#REF!</definedName>
    <definedName name="ThBuLaeUeb" localSheetId="2">#REF!</definedName>
    <definedName name="ThBuLaeUeb" localSheetId="3">#REF!</definedName>
    <definedName name="ThBuLaeUeb" localSheetId="16">#REF!</definedName>
    <definedName name="ThBuLaeUeb" localSheetId="17">#REF!</definedName>
    <definedName name="ThBuLaeUeb" localSheetId="4">#REF!</definedName>
    <definedName name="ThBuLaeUeb" localSheetId="5">#REF!</definedName>
    <definedName name="ThBuLaeUeb" localSheetId="18">#REF!</definedName>
    <definedName name="ThBuLaeUeb" localSheetId="12">#REF!</definedName>
    <definedName name="ThBuLaeUeb" localSheetId="13">#REF!</definedName>
    <definedName name="ThBuLaeUeb" localSheetId="28">#REF!</definedName>
    <definedName name="ThBuLaeUeb" localSheetId="9">#REF!</definedName>
    <definedName name="ThBuLaeUeb" localSheetId="7">#REF!</definedName>
    <definedName name="ThBuLaeUeb" localSheetId="22">#REF!</definedName>
    <definedName name="ThBuLaeUeb" localSheetId="23">#REF!</definedName>
    <definedName name="ThBuLaeUeb" localSheetId="24">#REF!</definedName>
    <definedName name="ThBuLaeUeb" localSheetId="11">#REF!</definedName>
    <definedName name="ThBuLaeUeb" localSheetId="26">#REF!</definedName>
    <definedName name="ThBuLaeUeb">#REF!</definedName>
    <definedName name="ThStaaten">#REF!</definedName>
    <definedName name="ThUebInsgesamt">#REF!</definedName>
    <definedName name="ThWertBerG">#REF!</definedName>
    <definedName name="ThWertBerR">#REF!</definedName>
    <definedName name="ThWertBerW">#REF!</definedName>
    <definedName name="TjPfbFlu" localSheetId="1">#REF!</definedName>
    <definedName name="TjPfbFlu" localSheetId="15">#REF!</definedName>
    <definedName name="TjPfbFlu" localSheetId="2">#REF!</definedName>
    <definedName name="TjPfbFlu" localSheetId="3">#REF!</definedName>
    <definedName name="TjPfbFlu" localSheetId="16">#REF!</definedName>
    <definedName name="TjPfbFlu" localSheetId="17">#REF!</definedName>
    <definedName name="TjPfbFlu" localSheetId="4">#REF!</definedName>
    <definedName name="TjPfbFlu" localSheetId="5">#REF!</definedName>
    <definedName name="TjPfbFlu" localSheetId="18">#REF!</definedName>
    <definedName name="TjPfbFlu" localSheetId="12">#REF!</definedName>
    <definedName name="TjPfbFlu" localSheetId="13">#REF!</definedName>
    <definedName name="TjPfbFlu" localSheetId="28">#REF!</definedName>
    <definedName name="TjPfbFlu" localSheetId="9">#REF!</definedName>
    <definedName name="TjPfbFlu" localSheetId="7">#REF!</definedName>
    <definedName name="TjPfbFlu" localSheetId="22">#REF!</definedName>
    <definedName name="TjPfbFlu" localSheetId="23">#REF!</definedName>
    <definedName name="TjPfbFlu" localSheetId="24">#REF!</definedName>
    <definedName name="TjPfbFlu" localSheetId="11">#REF!</definedName>
    <definedName name="TjPfbFlu" localSheetId="26">#REF!</definedName>
    <definedName name="TjPfbFlu">#REF!</definedName>
    <definedName name="TjPfbHyp" localSheetId="1">#REF!</definedName>
    <definedName name="TjPfbHyp" localSheetId="15">#REF!</definedName>
    <definedName name="TjPfbHyp" localSheetId="2">#REF!</definedName>
    <definedName name="TjPfbHyp" localSheetId="3">#REF!</definedName>
    <definedName name="TjPfbHyp" localSheetId="16">#REF!</definedName>
    <definedName name="TjPfbHyp" localSheetId="17">#REF!</definedName>
    <definedName name="TjPfbHyp" localSheetId="4">#REF!</definedName>
    <definedName name="TjPfbHyp" localSheetId="5">#REF!</definedName>
    <definedName name="TjPfbHyp" localSheetId="18">#REF!</definedName>
    <definedName name="TjPfbHyp" localSheetId="12">#REF!</definedName>
    <definedName name="TjPfbHyp" localSheetId="13">#REF!</definedName>
    <definedName name="TjPfbHyp" localSheetId="28">#REF!</definedName>
    <definedName name="TjPfbHyp" localSheetId="9">#REF!</definedName>
    <definedName name="TjPfbHyp" localSheetId="7">#REF!</definedName>
    <definedName name="TjPfbHyp" localSheetId="22">#REF!</definedName>
    <definedName name="TjPfbHyp" localSheetId="23">#REF!</definedName>
    <definedName name="TjPfbHyp" localSheetId="24">#REF!</definedName>
    <definedName name="TjPfbHyp" localSheetId="11">#REF!</definedName>
    <definedName name="TjPfbHyp" localSheetId="26">#REF!</definedName>
    <definedName name="TjPfbHyp">#REF!</definedName>
    <definedName name="TjPfbSch" localSheetId="1">#REF!</definedName>
    <definedName name="TjPfbSch" localSheetId="15">#REF!</definedName>
    <definedName name="TjPfbSch" localSheetId="2">#REF!</definedName>
    <definedName name="TjPfbSch" localSheetId="3">#REF!</definedName>
    <definedName name="TjPfbSch" localSheetId="16">#REF!</definedName>
    <definedName name="TjPfbSch" localSheetId="17">#REF!</definedName>
    <definedName name="TjPfbSch" localSheetId="4">#REF!</definedName>
    <definedName name="TjPfbSch" localSheetId="5">#REF!</definedName>
    <definedName name="TjPfbSch" localSheetId="18">#REF!</definedName>
    <definedName name="TjPfbSch" localSheetId="12">#REF!</definedName>
    <definedName name="TjPfbSch" localSheetId="13">#REF!</definedName>
    <definedName name="TjPfbSch" localSheetId="28">#REF!</definedName>
    <definedName name="TjPfbSch" localSheetId="9">#REF!</definedName>
    <definedName name="TjPfbSch" localSheetId="7">#REF!</definedName>
    <definedName name="TjPfbSch" localSheetId="22">#REF!</definedName>
    <definedName name="TjPfbSch" localSheetId="23">#REF!</definedName>
    <definedName name="TjPfbSch" localSheetId="24">#REF!</definedName>
    <definedName name="TjPfbSch" localSheetId="11">#REF!</definedName>
    <definedName name="TjPfbSch" localSheetId="26">#REF!</definedName>
    <definedName name="TjPfbSch">#REF!</definedName>
    <definedName name="ToBerGesamt">#REF!</definedName>
    <definedName name="ToStaaten">#REF!</definedName>
    <definedName name="ToUebSumDw">#REF!</definedName>
    <definedName name="ToUebSumRl">#REF!</definedName>
    <definedName name="ToWertBerD">#REF!</definedName>
    <definedName name="ToWertBerR">#REF!</definedName>
    <definedName name="TsBerGesamt">#REF!</definedName>
    <definedName name="TsStaaten">#REF!</definedName>
    <definedName name="TsUebDwAktJahr">#REF!</definedName>
    <definedName name="TsUebDwVorJahr">#REF!</definedName>
    <definedName name="TsUebSumme">#REF!</definedName>
    <definedName name="TsWertBer">#REF!</definedName>
    <definedName name="TvDatenart">Steuertabelle!$C$15</definedName>
    <definedName name="TvInstArt">Steuertabelle!$C$14</definedName>
    <definedName name="TvInstitute">Steuertabelle!$F$8</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33" l="1"/>
  <c r="I19" i="68" l="1"/>
  <c r="I18" i="68"/>
  <c r="I17" i="68"/>
  <c r="I16" i="68"/>
  <c r="I15" i="68"/>
  <c r="H19" i="68"/>
  <c r="H18" i="68"/>
  <c r="H17" i="68"/>
  <c r="H16" i="68"/>
  <c r="H15" i="68"/>
  <c r="D22" i="59"/>
  <c r="D21" i="59"/>
  <c r="D20" i="59"/>
  <c r="D19" i="59"/>
  <c r="D18" i="59"/>
  <c r="E19" i="59"/>
  <c r="F19" i="59"/>
  <c r="E20" i="59"/>
  <c r="F20" i="59"/>
  <c r="E21" i="59"/>
  <c r="F21" i="59"/>
  <c r="E22" i="59"/>
  <c r="F22" i="59"/>
  <c r="J13" i="39"/>
  <c r="J12" i="39"/>
  <c r="J19" i="51"/>
  <c r="J19" i="67" s="1"/>
  <c r="I19" i="51"/>
  <c r="G13" i="32"/>
  <c r="G13" i="64" s="1"/>
  <c r="F12" i="32"/>
  <c r="F12" i="64" s="1"/>
  <c r="G12" i="32"/>
  <c r="G12" i="64" s="1"/>
  <c r="T15" i="33"/>
  <c r="T15" i="57" s="1"/>
  <c r="J12" i="56"/>
  <c r="J13" i="56"/>
  <c r="T83" i="57"/>
  <c r="T82" i="57"/>
  <c r="E8" i="34"/>
  <c r="E8" i="62" s="1"/>
  <c r="F8" i="34"/>
  <c r="F8" i="62" s="1"/>
  <c r="E11" i="34"/>
  <c r="E11" i="62" s="1"/>
  <c r="F11" i="34"/>
  <c r="F11" i="62" s="1"/>
  <c r="D9" i="51"/>
  <c r="E9" i="51"/>
  <c r="F9" i="51"/>
  <c r="G9" i="51"/>
  <c r="I9" i="51"/>
  <c r="T14" i="57"/>
  <c r="G15" i="33"/>
  <c r="G14" i="33"/>
  <c r="G14" i="57" s="1"/>
  <c r="H14" i="33"/>
  <c r="H14" i="57" s="1"/>
  <c r="I14" i="33"/>
  <c r="I14" i="57" s="1"/>
  <c r="J14" i="33"/>
  <c r="J14" i="57" s="1"/>
  <c r="K14" i="33"/>
  <c r="K14" i="57" s="1"/>
  <c r="L14" i="33"/>
  <c r="L14" i="57" s="1"/>
  <c r="H15" i="33"/>
  <c r="H15" i="57" s="1"/>
  <c r="I15" i="33"/>
  <c r="I15" i="57" s="1"/>
  <c r="J15" i="33"/>
  <c r="J15" i="57" s="1"/>
  <c r="K15" i="33"/>
  <c r="K15" i="57" s="1"/>
  <c r="L15" i="33"/>
  <c r="L15" i="57" s="1"/>
  <c r="H13" i="39"/>
  <c r="H13" i="56" s="1"/>
  <c r="E20" i="64"/>
  <c r="E21" i="64"/>
  <c r="E22" i="64"/>
  <c r="E23" i="64"/>
  <c r="E24" i="64"/>
  <c r="E25" i="64"/>
  <c r="E33" i="64"/>
  <c r="E34" i="64"/>
  <c r="E35" i="64"/>
  <c r="E36" i="64"/>
  <c r="E37" i="64"/>
  <c r="E38" i="64"/>
  <c r="E45" i="64"/>
  <c r="E47" i="64"/>
  <c r="E48" i="64"/>
  <c r="E49" i="64"/>
  <c r="E50" i="64"/>
  <c r="E56" i="64"/>
  <c r="E57" i="64"/>
  <c r="E59" i="64"/>
  <c r="E60" i="64"/>
  <c r="E69" i="64"/>
  <c r="E70" i="64"/>
  <c r="E71" i="64"/>
  <c r="E72" i="64"/>
  <c r="E73" i="64"/>
  <c r="E74" i="64"/>
  <c r="E77" i="64"/>
  <c r="E81" i="64"/>
  <c r="E82" i="64"/>
  <c r="E83" i="64"/>
  <c r="E14" i="64"/>
  <c r="H12" i="32"/>
  <c r="H12" i="64" s="1"/>
  <c r="I12" i="32"/>
  <c r="I12" i="64" s="1"/>
  <c r="J12" i="32"/>
  <c r="J12" i="64" s="1"/>
  <c r="K12" i="32"/>
  <c r="K12" i="64" s="1"/>
  <c r="L12" i="32"/>
  <c r="L12" i="64" s="1"/>
  <c r="M12" i="32"/>
  <c r="M12" i="64" s="1"/>
  <c r="N12" i="32"/>
  <c r="N12" i="64" s="1"/>
  <c r="E18" i="56"/>
  <c r="E19" i="56"/>
  <c r="E20" i="56"/>
  <c r="E21" i="56"/>
  <c r="E22" i="56"/>
  <c r="E23" i="56"/>
  <c r="E24" i="56"/>
  <c r="E25" i="56"/>
  <c r="E27" i="56"/>
  <c r="E12" i="39"/>
  <c r="E28" i="56"/>
  <c r="E29" i="56"/>
  <c r="E30" i="56"/>
  <c r="E31" i="56"/>
  <c r="E32" i="56"/>
  <c r="E38" i="56"/>
  <c r="E39" i="56"/>
  <c r="E42" i="56"/>
  <c r="E43" i="56"/>
  <c r="E44" i="56"/>
  <c r="E45" i="56"/>
  <c r="E47" i="56"/>
  <c r="E48" i="56"/>
  <c r="E50" i="56"/>
  <c r="E51" i="56"/>
  <c r="E52" i="56"/>
  <c r="E54" i="56"/>
  <c r="E55" i="56"/>
  <c r="E58" i="56"/>
  <c r="E59" i="56"/>
  <c r="E62" i="56"/>
  <c r="E63" i="56"/>
  <c r="E65" i="56"/>
  <c r="E67" i="56"/>
  <c r="E69" i="56"/>
  <c r="E70" i="56"/>
  <c r="E71" i="56"/>
  <c r="E72" i="56"/>
  <c r="E73" i="56"/>
  <c r="E74" i="56"/>
  <c r="E75" i="56"/>
  <c r="E76" i="56"/>
  <c r="E78" i="56"/>
  <c r="E79" i="56"/>
  <c r="E80" i="56"/>
  <c r="E81" i="56"/>
  <c r="E82" i="56"/>
  <c r="E83" i="56"/>
  <c r="F6" i="52"/>
  <c r="F6" i="61" s="1"/>
  <c r="E6" i="52"/>
  <c r="E6" i="61" s="1"/>
  <c r="F6" i="34"/>
  <c r="F6" i="62" s="1"/>
  <c r="E6" i="34"/>
  <c r="E23" i="34" s="1"/>
  <c r="F6" i="47"/>
  <c r="F6" i="63" s="1"/>
  <c r="E6" i="47"/>
  <c r="E6" i="63" s="1"/>
  <c r="E28" i="64"/>
  <c r="E29" i="64"/>
  <c r="E44" i="64"/>
  <c r="E52" i="64"/>
  <c r="E53" i="64"/>
  <c r="E61" i="64"/>
  <c r="E68" i="64"/>
  <c r="E76" i="64"/>
  <c r="F18" i="57"/>
  <c r="F19" i="57"/>
  <c r="F20" i="57"/>
  <c r="F21" i="57"/>
  <c r="F22" i="57"/>
  <c r="F23" i="57"/>
  <c r="F24" i="57"/>
  <c r="F25" i="57"/>
  <c r="F26" i="57"/>
  <c r="F27" i="57"/>
  <c r="F28" i="57"/>
  <c r="F29" i="57"/>
  <c r="F30" i="57"/>
  <c r="F31" i="57"/>
  <c r="F32" i="57"/>
  <c r="F33" i="57"/>
  <c r="F34" i="57"/>
  <c r="F35" i="57"/>
  <c r="F36" i="57"/>
  <c r="F37" i="57"/>
  <c r="F38" i="57"/>
  <c r="F39" i="57"/>
  <c r="F40" i="57"/>
  <c r="F41" i="57"/>
  <c r="F42" i="57"/>
  <c r="F43" i="57"/>
  <c r="F45" i="57"/>
  <c r="F46" i="57"/>
  <c r="F47" i="57"/>
  <c r="F48" i="57"/>
  <c r="F49" i="57"/>
  <c r="F50" i="57"/>
  <c r="F51" i="57"/>
  <c r="F52" i="57"/>
  <c r="F53" i="57"/>
  <c r="F54" i="57"/>
  <c r="F55" i="57"/>
  <c r="F56" i="57"/>
  <c r="F57" i="57"/>
  <c r="F58" i="57"/>
  <c r="F59" i="57"/>
  <c r="F60" i="57"/>
  <c r="F61" i="57"/>
  <c r="F62" i="57"/>
  <c r="F63" i="57"/>
  <c r="F64" i="57"/>
  <c r="F65" i="57"/>
  <c r="F66" i="57"/>
  <c r="F67" i="57"/>
  <c r="F68" i="57"/>
  <c r="F69" i="57"/>
  <c r="F70" i="57"/>
  <c r="F71" i="57"/>
  <c r="F72" i="57"/>
  <c r="F73" i="57"/>
  <c r="F74" i="57"/>
  <c r="F75" i="57"/>
  <c r="F76" i="57"/>
  <c r="F77" i="57"/>
  <c r="F78" i="57"/>
  <c r="F79" i="57"/>
  <c r="F80" i="57"/>
  <c r="F81" i="57"/>
  <c r="F82" i="57"/>
  <c r="F83" i="57"/>
  <c r="F17" i="57"/>
  <c r="F16" i="57"/>
  <c r="H12" i="39"/>
  <c r="H12" i="56" s="1"/>
  <c r="I12" i="39"/>
  <c r="I12" i="56" s="1"/>
  <c r="I13" i="39"/>
  <c r="I13" i="56" s="1"/>
  <c r="T16" i="57"/>
  <c r="G17" i="54"/>
  <c r="G15" i="54"/>
  <c r="E17" i="54"/>
  <c r="E15" i="54"/>
  <c r="E7" i="61"/>
  <c r="F7" i="61"/>
  <c r="E9" i="62"/>
  <c r="F9" i="62"/>
  <c r="E12" i="62"/>
  <c r="F12" i="62"/>
  <c r="E13" i="62"/>
  <c r="F13" i="62"/>
  <c r="E14" i="62"/>
  <c r="F14" i="62"/>
  <c r="E15" i="62"/>
  <c r="F15" i="62"/>
  <c r="E16" i="62"/>
  <c r="F16" i="62"/>
  <c r="E17" i="62"/>
  <c r="F17" i="62"/>
  <c r="E18" i="62"/>
  <c r="F18" i="62"/>
  <c r="E19" i="62"/>
  <c r="F19" i="62"/>
  <c r="E20" i="62"/>
  <c r="F20" i="62"/>
  <c r="E24" i="62"/>
  <c r="F24" i="62"/>
  <c r="E25" i="62"/>
  <c r="F25" i="62"/>
  <c r="E26" i="62"/>
  <c r="F26" i="62"/>
  <c r="E30" i="62"/>
  <c r="F30" i="62"/>
  <c r="E31" i="62"/>
  <c r="F31" i="62"/>
  <c r="E32" i="62"/>
  <c r="F32" i="62"/>
  <c r="E33" i="62"/>
  <c r="F33" i="62"/>
  <c r="E34" i="62"/>
  <c r="F34" i="62"/>
  <c r="E35" i="62"/>
  <c r="F35" i="62"/>
  <c r="E39" i="62"/>
  <c r="F39" i="62"/>
  <c r="E7" i="34"/>
  <c r="F7" i="34"/>
  <c r="E8" i="63"/>
  <c r="F8" i="63"/>
  <c r="E9" i="63"/>
  <c r="F9" i="63"/>
  <c r="E10" i="63"/>
  <c r="F10" i="63"/>
  <c r="E11" i="47"/>
  <c r="E11" i="63" s="1"/>
  <c r="F11" i="47"/>
  <c r="F11" i="63" s="1"/>
  <c r="D12" i="64"/>
  <c r="D13" i="64"/>
  <c r="F14" i="64"/>
  <c r="G14" i="64"/>
  <c r="H14" i="64"/>
  <c r="I14" i="64"/>
  <c r="J14" i="64"/>
  <c r="K14" i="64"/>
  <c r="L14" i="64"/>
  <c r="M14" i="64"/>
  <c r="N14" i="64"/>
  <c r="F15" i="64"/>
  <c r="G15" i="64"/>
  <c r="H15" i="64"/>
  <c r="I15" i="64"/>
  <c r="J15" i="64"/>
  <c r="K15" i="64"/>
  <c r="L15" i="64"/>
  <c r="M15" i="64"/>
  <c r="N15" i="64"/>
  <c r="F16" i="64"/>
  <c r="G16" i="64"/>
  <c r="H16" i="64"/>
  <c r="I16" i="64"/>
  <c r="J16" i="64"/>
  <c r="K16" i="64"/>
  <c r="L16" i="64"/>
  <c r="M16" i="64"/>
  <c r="N16" i="64"/>
  <c r="F17" i="64"/>
  <c r="G17" i="64"/>
  <c r="H17" i="64"/>
  <c r="I17" i="64"/>
  <c r="J17" i="64"/>
  <c r="K17" i="64"/>
  <c r="L17" i="64"/>
  <c r="M17" i="64"/>
  <c r="N17" i="64"/>
  <c r="F18" i="64"/>
  <c r="G18" i="64"/>
  <c r="H18" i="64"/>
  <c r="I18" i="64"/>
  <c r="J18" i="64"/>
  <c r="K18" i="64"/>
  <c r="L18" i="64"/>
  <c r="M18" i="64"/>
  <c r="N18" i="64"/>
  <c r="F19" i="64"/>
  <c r="G19" i="64"/>
  <c r="H19" i="64"/>
  <c r="I19" i="64"/>
  <c r="J19" i="64"/>
  <c r="K19" i="64"/>
  <c r="L19" i="64"/>
  <c r="M19" i="64"/>
  <c r="N19" i="64"/>
  <c r="F20" i="64"/>
  <c r="G20" i="64"/>
  <c r="H20" i="64"/>
  <c r="I20" i="64"/>
  <c r="J20" i="64"/>
  <c r="K20" i="64"/>
  <c r="L20" i="64"/>
  <c r="M20" i="64"/>
  <c r="N20" i="64"/>
  <c r="F21" i="64"/>
  <c r="G21" i="64"/>
  <c r="H21" i="64"/>
  <c r="I21" i="64"/>
  <c r="J21" i="64"/>
  <c r="K21" i="64"/>
  <c r="L21" i="64"/>
  <c r="M21" i="64"/>
  <c r="N21" i="64"/>
  <c r="F22" i="64"/>
  <c r="G22" i="64"/>
  <c r="H22" i="64"/>
  <c r="I22" i="64"/>
  <c r="J22" i="64"/>
  <c r="K22" i="64"/>
  <c r="L22" i="64"/>
  <c r="M22" i="64"/>
  <c r="N22" i="64"/>
  <c r="F23" i="64"/>
  <c r="G23" i="64"/>
  <c r="H23" i="64"/>
  <c r="I23" i="64"/>
  <c r="J23" i="64"/>
  <c r="K23" i="64"/>
  <c r="L23" i="64"/>
  <c r="M23" i="64"/>
  <c r="N23" i="64"/>
  <c r="F24" i="64"/>
  <c r="G24" i="64"/>
  <c r="H24" i="64"/>
  <c r="I24" i="64"/>
  <c r="J24" i="64"/>
  <c r="K24" i="64"/>
  <c r="L24" i="64"/>
  <c r="M24" i="64"/>
  <c r="N24" i="64"/>
  <c r="F25" i="64"/>
  <c r="G25" i="64"/>
  <c r="H25" i="64"/>
  <c r="I25" i="64"/>
  <c r="J25" i="64"/>
  <c r="K25" i="64"/>
  <c r="L25" i="64"/>
  <c r="M25" i="64"/>
  <c r="N25" i="64"/>
  <c r="F26" i="64"/>
  <c r="G26" i="64"/>
  <c r="H26" i="64"/>
  <c r="I26" i="64"/>
  <c r="J26" i="64"/>
  <c r="K26" i="64"/>
  <c r="L26" i="64"/>
  <c r="M26" i="64"/>
  <c r="N26" i="64"/>
  <c r="F27" i="64"/>
  <c r="G27" i="64"/>
  <c r="H27" i="64"/>
  <c r="I27" i="64"/>
  <c r="J27" i="64"/>
  <c r="K27" i="64"/>
  <c r="L27" i="64"/>
  <c r="M27" i="64"/>
  <c r="N27" i="64"/>
  <c r="F28" i="64"/>
  <c r="G28" i="64"/>
  <c r="H28" i="64"/>
  <c r="I28" i="64"/>
  <c r="J28" i="64"/>
  <c r="K28" i="64"/>
  <c r="L28" i="64"/>
  <c r="M28" i="64"/>
  <c r="N28" i="64"/>
  <c r="F29" i="64"/>
  <c r="G29" i="64"/>
  <c r="H29" i="64"/>
  <c r="I29" i="64"/>
  <c r="J29" i="64"/>
  <c r="K29" i="64"/>
  <c r="L29" i="64"/>
  <c r="M29" i="64"/>
  <c r="N29" i="64"/>
  <c r="F30" i="64"/>
  <c r="G30" i="64"/>
  <c r="H30" i="64"/>
  <c r="I30" i="64"/>
  <c r="J30" i="64"/>
  <c r="K30" i="64"/>
  <c r="L30" i="64"/>
  <c r="M30" i="64"/>
  <c r="N30" i="64"/>
  <c r="F31" i="64"/>
  <c r="G31" i="64"/>
  <c r="H31" i="64"/>
  <c r="I31" i="64"/>
  <c r="J31" i="64"/>
  <c r="K31" i="64"/>
  <c r="L31" i="64"/>
  <c r="M31" i="64"/>
  <c r="N31" i="64"/>
  <c r="F32" i="64"/>
  <c r="G32" i="64"/>
  <c r="H32" i="64"/>
  <c r="I32" i="64"/>
  <c r="J32" i="64"/>
  <c r="K32" i="64"/>
  <c r="L32" i="64"/>
  <c r="M32" i="64"/>
  <c r="N32" i="64"/>
  <c r="F33" i="64"/>
  <c r="G33" i="64"/>
  <c r="H33" i="64"/>
  <c r="I33" i="64"/>
  <c r="J33" i="64"/>
  <c r="K33" i="64"/>
  <c r="L33" i="64"/>
  <c r="M33" i="64"/>
  <c r="N33" i="64"/>
  <c r="F34" i="64"/>
  <c r="G34" i="64"/>
  <c r="H34" i="64"/>
  <c r="I34" i="64"/>
  <c r="J34" i="64"/>
  <c r="K34" i="64"/>
  <c r="L34" i="64"/>
  <c r="M34" i="64"/>
  <c r="N34" i="64"/>
  <c r="F35" i="64"/>
  <c r="G35" i="64"/>
  <c r="H35" i="64"/>
  <c r="I35" i="64"/>
  <c r="J35" i="64"/>
  <c r="K35" i="64"/>
  <c r="L35" i="64"/>
  <c r="M35" i="64"/>
  <c r="N35" i="64"/>
  <c r="F36" i="64"/>
  <c r="G36" i="64"/>
  <c r="H36" i="64"/>
  <c r="I36" i="64"/>
  <c r="J36" i="64"/>
  <c r="K36" i="64"/>
  <c r="L36" i="64"/>
  <c r="M36" i="64"/>
  <c r="N36" i="64"/>
  <c r="F37" i="64"/>
  <c r="G37" i="64"/>
  <c r="H37" i="64"/>
  <c r="I37" i="64"/>
  <c r="J37" i="64"/>
  <c r="K37" i="64"/>
  <c r="L37" i="64"/>
  <c r="M37" i="64"/>
  <c r="N37" i="64"/>
  <c r="F38" i="64"/>
  <c r="G38" i="64"/>
  <c r="H38" i="64"/>
  <c r="I38" i="64"/>
  <c r="J38" i="64"/>
  <c r="K38" i="64"/>
  <c r="L38" i="64"/>
  <c r="M38" i="64"/>
  <c r="N38" i="64"/>
  <c r="F39" i="64"/>
  <c r="G39" i="64"/>
  <c r="H39" i="64"/>
  <c r="I39" i="64"/>
  <c r="J39" i="64"/>
  <c r="K39" i="64"/>
  <c r="L39" i="64"/>
  <c r="M39" i="64"/>
  <c r="N39" i="64"/>
  <c r="F40" i="64"/>
  <c r="G40" i="64"/>
  <c r="H40" i="64"/>
  <c r="I40" i="64"/>
  <c r="J40" i="64"/>
  <c r="K40" i="64"/>
  <c r="L40" i="64"/>
  <c r="M40" i="64"/>
  <c r="N40" i="64"/>
  <c r="F41" i="64"/>
  <c r="G41" i="64"/>
  <c r="H41" i="64"/>
  <c r="I41" i="64"/>
  <c r="J41" i="64"/>
  <c r="K41" i="64"/>
  <c r="L41" i="64"/>
  <c r="M41" i="64"/>
  <c r="N41" i="64"/>
  <c r="F42" i="64"/>
  <c r="G42" i="64"/>
  <c r="H42" i="64"/>
  <c r="I42" i="64"/>
  <c r="J42" i="64"/>
  <c r="K42" i="64"/>
  <c r="L42" i="64"/>
  <c r="M42" i="64"/>
  <c r="N42" i="64"/>
  <c r="F43" i="64"/>
  <c r="G43" i="64"/>
  <c r="H43" i="64"/>
  <c r="I43" i="64"/>
  <c r="J43" i="64"/>
  <c r="K43" i="64"/>
  <c r="L43" i="64"/>
  <c r="M43" i="64"/>
  <c r="N43" i="64"/>
  <c r="F44" i="64"/>
  <c r="G44" i="64"/>
  <c r="H44" i="64"/>
  <c r="I44" i="64"/>
  <c r="J44" i="64"/>
  <c r="K44" i="64"/>
  <c r="L44" i="64"/>
  <c r="M44" i="64"/>
  <c r="N44" i="64"/>
  <c r="F45" i="64"/>
  <c r="G45" i="64"/>
  <c r="H45" i="64"/>
  <c r="I45" i="64"/>
  <c r="J45" i="64"/>
  <c r="K45" i="64"/>
  <c r="L45" i="64"/>
  <c r="M45" i="64"/>
  <c r="N45" i="64"/>
  <c r="F46" i="64"/>
  <c r="G46" i="64"/>
  <c r="H46" i="64"/>
  <c r="I46" i="64"/>
  <c r="J46" i="64"/>
  <c r="K46" i="64"/>
  <c r="L46" i="64"/>
  <c r="M46" i="64"/>
  <c r="N46" i="64"/>
  <c r="F47" i="64"/>
  <c r="G47" i="64"/>
  <c r="H47" i="64"/>
  <c r="I47" i="64"/>
  <c r="J47" i="64"/>
  <c r="K47" i="64"/>
  <c r="L47" i="64"/>
  <c r="M47" i="64"/>
  <c r="N47" i="64"/>
  <c r="F48" i="64"/>
  <c r="G48" i="64"/>
  <c r="H48" i="64"/>
  <c r="I48" i="64"/>
  <c r="J48" i="64"/>
  <c r="K48" i="64"/>
  <c r="L48" i="64"/>
  <c r="M48" i="64"/>
  <c r="N48" i="64"/>
  <c r="F49" i="64"/>
  <c r="G49" i="64"/>
  <c r="H49" i="64"/>
  <c r="I49" i="64"/>
  <c r="J49" i="64"/>
  <c r="K49" i="64"/>
  <c r="L49" i="64"/>
  <c r="M49" i="64"/>
  <c r="N49" i="64"/>
  <c r="F50" i="64"/>
  <c r="G50" i="64"/>
  <c r="H50" i="64"/>
  <c r="I50" i="64"/>
  <c r="J50" i="64"/>
  <c r="K50" i="64"/>
  <c r="L50" i="64"/>
  <c r="M50" i="64"/>
  <c r="N50" i="64"/>
  <c r="F51" i="64"/>
  <c r="G51" i="64"/>
  <c r="H51" i="64"/>
  <c r="I51" i="64"/>
  <c r="J51" i="64"/>
  <c r="K51" i="64"/>
  <c r="L51" i="64"/>
  <c r="M51" i="64"/>
  <c r="N51" i="64"/>
  <c r="F52" i="64"/>
  <c r="G52" i="64"/>
  <c r="H52" i="64"/>
  <c r="I52" i="64"/>
  <c r="J52" i="64"/>
  <c r="K52" i="64"/>
  <c r="L52" i="64"/>
  <c r="M52" i="64"/>
  <c r="N52" i="64"/>
  <c r="F53" i="64"/>
  <c r="G53" i="64"/>
  <c r="H53" i="64"/>
  <c r="I53" i="64"/>
  <c r="J53" i="64"/>
  <c r="K53" i="64"/>
  <c r="L53" i="64"/>
  <c r="M53" i="64"/>
  <c r="N53" i="64"/>
  <c r="F54" i="64"/>
  <c r="G54" i="64"/>
  <c r="H54" i="64"/>
  <c r="I54" i="64"/>
  <c r="J54" i="64"/>
  <c r="K54" i="64"/>
  <c r="L54" i="64"/>
  <c r="M54" i="64"/>
  <c r="N54" i="64"/>
  <c r="F55" i="64"/>
  <c r="G55" i="64"/>
  <c r="H55" i="64"/>
  <c r="I55" i="64"/>
  <c r="J55" i="64"/>
  <c r="K55" i="64"/>
  <c r="L55" i="64"/>
  <c r="M55" i="64"/>
  <c r="N55" i="64"/>
  <c r="F56" i="64"/>
  <c r="G56" i="64"/>
  <c r="H56" i="64"/>
  <c r="I56" i="64"/>
  <c r="J56" i="64"/>
  <c r="K56" i="64"/>
  <c r="L56" i="64"/>
  <c r="M56" i="64"/>
  <c r="N56" i="64"/>
  <c r="F57" i="64"/>
  <c r="G57" i="64"/>
  <c r="H57" i="64"/>
  <c r="I57" i="64"/>
  <c r="J57" i="64"/>
  <c r="K57" i="64"/>
  <c r="L57" i="64"/>
  <c r="M57" i="64"/>
  <c r="N57" i="64"/>
  <c r="F58" i="64"/>
  <c r="G58" i="64"/>
  <c r="H58" i="64"/>
  <c r="I58" i="64"/>
  <c r="J58" i="64"/>
  <c r="K58" i="64"/>
  <c r="L58" i="64"/>
  <c r="M58" i="64"/>
  <c r="N58" i="64"/>
  <c r="F59" i="64"/>
  <c r="G59" i="64"/>
  <c r="H59" i="64"/>
  <c r="I59" i="64"/>
  <c r="J59" i="64"/>
  <c r="K59" i="64"/>
  <c r="L59" i="64"/>
  <c r="M59" i="64"/>
  <c r="N59" i="64"/>
  <c r="F60" i="64"/>
  <c r="G60" i="64"/>
  <c r="H60" i="64"/>
  <c r="I60" i="64"/>
  <c r="J60" i="64"/>
  <c r="K60" i="64"/>
  <c r="L60" i="64"/>
  <c r="M60" i="64"/>
  <c r="N60" i="64"/>
  <c r="F61" i="64"/>
  <c r="G61" i="64"/>
  <c r="H61" i="64"/>
  <c r="I61" i="64"/>
  <c r="J61" i="64"/>
  <c r="K61" i="64"/>
  <c r="L61" i="64"/>
  <c r="M61" i="64"/>
  <c r="N61" i="64"/>
  <c r="F62" i="64"/>
  <c r="G62" i="64"/>
  <c r="H62" i="64"/>
  <c r="I62" i="64"/>
  <c r="J62" i="64"/>
  <c r="K62" i="64"/>
  <c r="L62" i="64"/>
  <c r="M62" i="64"/>
  <c r="N62" i="64"/>
  <c r="F63" i="64"/>
  <c r="G63" i="64"/>
  <c r="H63" i="64"/>
  <c r="I63" i="64"/>
  <c r="J63" i="64"/>
  <c r="K63" i="64"/>
  <c r="L63" i="64"/>
  <c r="M63" i="64"/>
  <c r="N63" i="64"/>
  <c r="F64" i="64"/>
  <c r="G64" i="64"/>
  <c r="H64" i="64"/>
  <c r="I64" i="64"/>
  <c r="J64" i="64"/>
  <c r="K64" i="64"/>
  <c r="L64" i="64"/>
  <c r="M64" i="64"/>
  <c r="N64" i="64"/>
  <c r="F65" i="64"/>
  <c r="G65" i="64"/>
  <c r="H65" i="64"/>
  <c r="I65" i="64"/>
  <c r="J65" i="64"/>
  <c r="K65" i="64"/>
  <c r="L65" i="64"/>
  <c r="M65" i="64"/>
  <c r="N65" i="64"/>
  <c r="F66" i="64"/>
  <c r="G66" i="64"/>
  <c r="H66" i="64"/>
  <c r="I66" i="64"/>
  <c r="J66" i="64"/>
  <c r="K66" i="64"/>
  <c r="L66" i="64"/>
  <c r="M66" i="64"/>
  <c r="N66" i="64"/>
  <c r="F67" i="64"/>
  <c r="G67" i="64"/>
  <c r="H67" i="64"/>
  <c r="I67" i="64"/>
  <c r="J67" i="64"/>
  <c r="K67" i="64"/>
  <c r="L67" i="64"/>
  <c r="M67" i="64"/>
  <c r="N67" i="64"/>
  <c r="F68" i="64"/>
  <c r="G68" i="64"/>
  <c r="H68" i="64"/>
  <c r="I68" i="64"/>
  <c r="J68" i="64"/>
  <c r="K68" i="64"/>
  <c r="L68" i="64"/>
  <c r="M68" i="64"/>
  <c r="N68" i="64"/>
  <c r="F69" i="64"/>
  <c r="G69" i="64"/>
  <c r="H69" i="64"/>
  <c r="I69" i="64"/>
  <c r="J69" i="64"/>
  <c r="K69" i="64"/>
  <c r="L69" i="64"/>
  <c r="M69" i="64"/>
  <c r="N69" i="64"/>
  <c r="F70" i="64"/>
  <c r="G70" i="64"/>
  <c r="H70" i="64"/>
  <c r="I70" i="64"/>
  <c r="J70" i="64"/>
  <c r="K70" i="64"/>
  <c r="L70" i="64"/>
  <c r="M70" i="64"/>
  <c r="N70" i="64"/>
  <c r="F71" i="64"/>
  <c r="G71" i="64"/>
  <c r="H71" i="64"/>
  <c r="I71" i="64"/>
  <c r="J71" i="64"/>
  <c r="K71" i="64"/>
  <c r="L71" i="64"/>
  <c r="M71" i="64"/>
  <c r="N71" i="64"/>
  <c r="F72" i="64"/>
  <c r="G72" i="64"/>
  <c r="H72" i="64"/>
  <c r="I72" i="64"/>
  <c r="J72" i="64"/>
  <c r="K72" i="64"/>
  <c r="L72" i="64"/>
  <c r="M72" i="64"/>
  <c r="N72" i="64"/>
  <c r="F73" i="64"/>
  <c r="G73" i="64"/>
  <c r="H73" i="64"/>
  <c r="I73" i="64"/>
  <c r="J73" i="64"/>
  <c r="K73" i="64"/>
  <c r="L73" i="64"/>
  <c r="M73" i="64"/>
  <c r="N73" i="64"/>
  <c r="F74" i="64"/>
  <c r="G74" i="64"/>
  <c r="H74" i="64"/>
  <c r="I74" i="64"/>
  <c r="J74" i="64"/>
  <c r="K74" i="64"/>
  <c r="L74" i="64"/>
  <c r="M74" i="64"/>
  <c r="N74" i="64"/>
  <c r="F75" i="64"/>
  <c r="G75" i="64"/>
  <c r="H75" i="64"/>
  <c r="I75" i="64"/>
  <c r="J75" i="64"/>
  <c r="K75" i="64"/>
  <c r="L75" i="64"/>
  <c r="M75" i="64"/>
  <c r="N75" i="64"/>
  <c r="F76" i="64"/>
  <c r="G76" i="64"/>
  <c r="H76" i="64"/>
  <c r="I76" i="64"/>
  <c r="J76" i="64"/>
  <c r="K76" i="64"/>
  <c r="L76" i="64"/>
  <c r="M76" i="64"/>
  <c r="N76" i="64"/>
  <c r="F77" i="64"/>
  <c r="G77" i="64"/>
  <c r="H77" i="64"/>
  <c r="I77" i="64"/>
  <c r="J77" i="64"/>
  <c r="K77" i="64"/>
  <c r="L77" i="64"/>
  <c r="M77" i="64"/>
  <c r="N77" i="64"/>
  <c r="F78" i="64"/>
  <c r="G78" i="64"/>
  <c r="H78" i="64"/>
  <c r="I78" i="64"/>
  <c r="J78" i="64"/>
  <c r="K78" i="64"/>
  <c r="L78" i="64"/>
  <c r="M78" i="64"/>
  <c r="N78" i="64"/>
  <c r="F79" i="64"/>
  <c r="G79" i="64"/>
  <c r="H79" i="64"/>
  <c r="I79" i="64"/>
  <c r="J79" i="64"/>
  <c r="K79" i="64"/>
  <c r="L79" i="64"/>
  <c r="M79" i="64"/>
  <c r="N79" i="64"/>
  <c r="F80" i="64"/>
  <c r="G80" i="64"/>
  <c r="H80" i="64"/>
  <c r="I80" i="64"/>
  <c r="J80" i="64"/>
  <c r="K80" i="64"/>
  <c r="L80" i="64"/>
  <c r="M80" i="64"/>
  <c r="N80" i="64"/>
  <c r="F81" i="64"/>
  <c r="G81" i="64"/>
  <c r="H81" i="64"/>
  <c r="I81" i="64"/>
  <c r="J81" i="64"/>
  <c r="K81" i="64"/>
  <c r="L81" i="64"/>
  <c r="M81" i="64"/>
  <c r="N81" i="64"/>
  <c r="F82" i="64"/>
  <c r="G82" i="64"/>
  <c r="H82" i="64"/>
  <c r="I82" i="64"/>
  <c r="J82" i="64"/>
  <c r="K82" i="64"/>
  <c r="L82" i="64"/>
  <c r="M82" i="64"/>
  <c r="N82" i="64"/>
  <c r="F83" i="64"/>
  <c r="G83" i="64"/>
  <c r="H83" i="64"/>
  <c r="I83" i="64"/>
  <c r="J83" i="64"/>
  <c r="K83" i="64"/>
  <c r="L83" i="64"/>
  <c r="M83" i="64"/>
  <c r="N83" i="64"/>
  <c r="G91" i="64"/>
  <c r="H91" i="64"/>
  <c r="I91" i="64"/>
  <c r="K91" i="64"/>
  <c r="L91" i="64"/>
  <c r="G92" i="64"/>
  <c r="H92" i="64"/>
  <c r="I92" i="64"/>
  <c r="K92" i="64"/>
  <c r="J92" i="64" s="1"/>
  <c r="L92" i="64"/>
  <c r="M92" i="64"/>
  <c r="N92" i="64"/>
  <c r="G93" i="64"/>
  <c r="H93" i="64"/>
  <c r="I93" i="64"/>
  <c r="K93" i="64"/>
  <c r="J93" i="64" s="1"/>
  <c r="L93" i="64"/>
  <c r="M93" i="64"/>
  <c r="N93" i="64"/>
  <c r="J94" i="64"/>
  <c r="J95" i="64"/>
  <c r="J96" i="64"/>
  <c r="F97" i="64"/>
  <c r="E97" i="64" s="1"/>
  <c r="J97" i="64"/>
  <c r="F98" i="64"/>
  <c r="E98" i="64" s="1"/>
  <c r="J98" i="64"/>
  <c r="E99" i="64"/>
  <c r="F99" i="64"/>
  <c r="J99" i="64"/>
  <c r="F7" i="7"/>
  <c r="F8" i="7"/>
  <c r="F13" i="7" s="1"/>
  <c r="F9" i="7"/>
  <c r="F10" i="7"/>
  <c r="F5" i="7" s="1"/>
  <c r="F11" i="7"/>
  <c r="J91" i="64" s="1"/>
  <c r="F12" i="7"/>
  <c r="F14" i="7"/>
  <c r="F15" i="7"/>
  <c r="F16" i="7"/>
  <c r="F17" i="7"/>
  <c r="F18" i="7"/>
  <c r="F11" i="32"/>
  <c r="G11" i="32"/>
  <c r="H11" i="32"/>
  <c r="I11" i="32"/>
  <c r="J11" i="32"/>
  <c r="K11" i="32"/>
  <c r="M11" i="32"/>
  <c r="F13" i="32"/>
  <c r="F13" i="64" s="1"/>
  <c r="H13" i="32"/>
  <c r="H13" i="64" s="1"/>
  <c r="I13" i="32"/>
  <c r="I13" i="64" s="1"/>
  <c r="J13" i="32"/>
  <c r="J13" i="64" s="1"/>
  <c r="K13" i="32"/>
  <c r="K13" i="64" s="1"/>
  <c r="L13" i="32"/>
  <c r="L13" i="64" s="1"/>
  <c r="M13" i="32"/>
  <c r="M13" i="64" s="1"/>
  <c r="N13" i="32"/>
  <c r="N13" i="64" s="1"/>
  <c r="D14" i="32"/>
  <c r="D14" i="64" s="1"/>
  <c r="D92" i="64" s="1"/>
  <c r="D94" i="64" s="1"/>
  <c r="D96" i="64" s="1"/>
  <c r="D98" i="64" s="1"/>
  <c r="D15" i="32"/>
  <c r="D15" i="64" s="1"/>
  <c r="D93" i="64" s="1"/>
  <c r="D95" i="64" s="1"/>
  <c r="D97" i="64" s="1"/>
  <c r="D99" i="64" s="1"/>
  <c r="E15" i="64"/>
  <c r="E16" i="64"/>
  <c r="E17" i="64"/>
  <c r="E18" i="64"/>
  <c r="E19" i="64"/>
  <c r="E26" i="64"/>
  <c r="E27" i="64"/>
  <c r="E30" i="64"/>
  <c r="E31" i="64"/>
  <c r="E32" i="64"/>
  <c r="E39" i="64"/>
  <c r="E40" i="64"/>
  <c r="E41" i="64"/>
  <c r="E42" i="64"/>
  <c r="E43" i="64"/>
  <c r="E46" i="64"/>
  <c r="E51" i="64"/>
  <c r="E54" i="64"/>
  <c r="E55" i="64"/>
  <c r="E58" i="64"/>
  <c r="E62" i="64"/>
  <c r="E63" i="64"/>
  <c r="E64" i="64"/>
  <c r="E65" i="64"/>
  <c r="E66" i="64"/>
  <c r="E67" i="64"/>
  <c r="E75" i="64"/>
  <c r="E78" i="64"/>
  <c r="E79" i="64"/>
  <c r="E80" i="64"/>
  <c r="E91" i="32"/>
  <c r="F91" i="32"/>
  <c r="G91" i="32"/>
  <c r="H91" i="32"/>
  <c r="I91" i="32"/>
  <c r="K91" i="32"/>
  <c r="L91" i="32"/>
  <c r="M91" i="32"/>
  <c r="N91" i="32"/>
  <c r="D92" i="32"/>
  <c r="D94" i="32" s="1"/>
  <c r="D96" i="32" s="1"/>
  <c r="D98" i="32" s="1"/>
  <c r="G92" i="32"/>
  <c r="H92" i="32"/>
  <c r="I92" i="32"/>
  <c r="K92" i="32"/>
  <c r="L92" i="32"/>
  <c r="M92" i="32"/>
  <c r="N92" i="32"/>
  <c r="D93" i="32"/>
  <c r="D95" i="32" s="1"/>
  <c r="D97" i="32" s="1"/>
  <c r="D99" i="32" s="1"/>
  <c r="G93" i="32"/>
  <c r="H93" i="32"/>
  <c r="I93" i="32"/>
  <c r="K93" i="32"/>
  <c r="L93" i="32"/>
  <c r="M93" i="32"/>
  <c r="N93" i="32"/>
  <c r="J94" i="32"/>
  <c r="J95" i="32"/>
  <c r="J96" i="32"/>
  <c r="F97" i="32"/>
  <c r="F95" i="32" s="1"/>
  <c r="J97" i="32"/>
  <c r="F98" i="32"/>
  <c r="F96" i="32" s="1"/>
  <c r="J98" i="32"/>
  <c r="F99" i="32"/>
  <c r="E99" i="32" s="1"/>
  <c r="J99" i="32"/>
  <c r="F11" i="30"/>
  <c r="G11" i="30" s="1"/>
  <c r="H11" i="30" s="1"/>
  <c r="I11" i="30" s="1"/>
  <c r="J11" i="30" s="1"/>
  <c r="K11" i="30" s="1"/>
  <c r="D12" i="30"/>
  <c r="H12" i="30"/>
  <c r="J12" i="30"/>
  <c r="D13" i="30"/>
  <c r="E13" i="30"/>
  <c r="F13" i="30"/>
  <c r="G13" i="30"/>
  <c r="H13" i="30"/>
  <c r="J13" i="30"/>
  <c r="F14" i="30"/>
  <c r="G14" i="30"/>
  <c r="H14" i="30"/>
  <c r="I14" i="30"/>
  <c r="J14" i="30"/>
  <c r="K14" i="30"/>
  <c r="E15" i="30"/>
  <c r="F15" i="30"/>
  <c r="G15" i="30"/>
  <c r="H15" i="30"/>
  <c r="I15" i="30"/>
  <c r="J15" i="30"/>
  <c r="K15" i="30"/>
  <c r="E16" i="30"/>
  <c r="F16" i="30"/>
  <c r="G16" i="30"/>
  <c r="H16" i="30"/>
  <c r="I16" i="30"/>
  <c r="J16" i="30"/>
  <c r="K16" i="30"/>
  <c r="E17" i="30"/>
  <c r="F17" i="30"/>
  <c r="G17" i="30"/>
  <c r="H17" i="30"/>
  <c r="I17" i="30"/>
  <c r="J17" i="30"/>
  <c r="K17" i="30"/>
  <c r="F18" i="30"/>
  <c r="G18" i="30"/>
  <c r="H18" i="30"/>
  <c r="I18" i="30"/>
  <c r="J18" i="30"/>
  <c r="K18" i="30"/>
  <c r="F19" i="30"/>
  <c r="G19" i="30"/>
  <c r="H19" i="30"/>
  <c r="I19" i="30"/>
  <c r="J19" i="30"/>
  <c r="K19" i="30"/>
  <c r="E11" i="65"/>
  <c r="F11" i="65"/>
  <c r="G11" i="65" s="1"/>
  <c r="H11" i="65" s="1"/>
  <c r="I11" i="65" s="1"/>
  <c r="J11" i="65" s="1"/>
  <c r="K11" i="65" s="1"/>
  <c r="F12" i="65"/>
  <c r="F12" i="30" s="1"/>
  <c r="G12" i="65"/>
  <c r="G12" i="30" s="1"/>
  <c r="H12" i="65"/>
  <c r="I12" i="65"/>
  <c r="I12" i="30" s="1"/>
  <c r="J12" i="65"/>
  <c r="K12" i="65"/>
  <c r="K12" i="30" s="1"/>
  <c r="E13" i="65"/>
  <c r="F13" i="65"/>
  <c r="G13" i="65"/>
  <c r="H13" i="65"/>
  <c r="I13" i="65"/>
  <c r="I13" i="30" s="1"/>
  <c r="J13" i="65"/>
  <c r="K13" i="65"/>
  <c r="K13" i="30" s="1"/>
  <c r="D14" i="65"/>
  <c r="D16" i="65" s="1"/>
  <c r="E14" i="65"/>
  <c r="E14" i="30" s="1"/>
  <c r="D15" i="65"/>
  <c r="D15" i="30" s="1"/>
  <c r="E15" i="65"/>
  <c r="E16" i="65"/>
  <c r="E17" i="65"/>
  <c r="E18" i="65"/>
  <c r="E18" i="30" s="1"/>
  <c r="E19" i="65"/>
  <c r="E19" i="30" s="1"/>
  <c r="G9" i="67"/>
  <c r="J9" i="67"/>
  <c r="D10" i="67"/>
  <c r="E10" i="67"/>
  <c r="F10" i="67"/>
  <c r="G10" i="67"/>
  <c r="I10" i="67"/>
  <c r="J10" i="67"/>
  <c r="D11" i="67"/>
  <c r="E11" i="67"/>
  <c r="F11" i="67"/>
  <c r="G11" i="67"/>
  <c r="I11" i="67"/>
  <c r="J11" i="67"/>
  <c r="D12" i="67"/>
  <c r="E12" i="67"/>
  <c r="F12" i="67"/>
  <c r="G12" i="67"/>
  <c r="I12" i="67"/>
  <c r="J12" i="67"/>
  <c r="D13" i="67"/>
  <c r="E13" i="67"/>
  <c r="F13" i="67"/>
  <c r="G13" i="67"/>
  <c r="I13" i="67"/>
  <c r="J13" i="67"/>
  <c r="D14" i="67"/>
  <c r="E14" i="67"/>
  <c r="F14" i="67"/>
  <c r="G14" i="67"/>
  <c r="I14" i="67"/>
  <c r="J14" i="67"/>
  <c r="D15" i="67"/>
  <c r="E15" i="67"/>
  <c r="F15" i="67"/>
  <c r="G15" i="67"/>
  <c r="I15" i="67"/>
  <c r="J15" i="67"/>
  <c r="D16" i="67"/>
  <c r="E16" i="67"/>
  <c r="F16" i="67"/>
  <c r="G16" i="67"/>
  <c r="I16" i="67"/>
  <c r="J16" i="67"/>
  <c r="D17" i="67"/>
  <c r="E17" i="67"/>
  <c r="F17" i="67"/>
  <c r="G17" i="67"/>
  <c r="I17" i="67"/>
  <c r="J17" i="67"/>
  <c r="D18" i="67"/>
  <c r="E18" i="67"/>
  <c r="F18" i="67"/>
  <c r="G18" i="67"/>
  <c r="I18" i="67"/>
  <c r="J18" i="67"/>
  <c r="D6" i="51"/>
  <c r="D6" i="67" s="1"/>
  <c r="F6" i="51"/>
  <c r="J9" i="51"/>
  <c r="D19" i="51"/>
  <c r="D19" i="67" s="1"/>
  <c r="E19" i="51"/>
  <c r="E19" i="67" s="1"/>
  <c r="F19" i="51"/>
  <c r="F19" i="67" s="1"/>
  <c r="G19" i="51"/>
  <c r="G19" i="67" s="1"/>
  <c r="I19" i="67"/>
  <c r="D7" i="68"/>
  <c r="E7" i="68"/>
  <c r="D9" i="68"/>
  <c r="E9" i="68"/>
  <c r="F9" i="68"/>
  <c r="G9" i="68"/>
  <c r="H9" i="68"/>
  <c r="I9" i="68"/>
  <c r="D10" i="68"/>
  <c r="E10" i="68"/>
  <c r="F10" i="68"/>
  <c r="G10" i="68"/>
  <c r="H10" i="68"/>
  <c r="I10" i="68"/>
  <c r="D11" i="68"/>
  <c r="E11" i="68"/>
  <c r="F11" i="68"/>
  <c r="G11" i="68"/>
  <c r="H11" i="68"/>
  <c r="I11" i="68"/>
  <c r="D12" i="68"/>
  <c r="E12" i="68"/>
  <c r="F12" i="68"/>
  <c r="G12" i="68"/>
  <c r="H12" i="68"/>
  <c r="I12" i="68"/>
  <c r="D13" i="68"/>
  <c r="E13" i="68"/>
  <c r="F13" i="68"/>
  <c r="G13" i="68"/>
  <c r="H13" i="68"/>
  <c r="I13" i="68"/>
  <c r="D14" i="68"/>
  <c r="E14" i="68"/>
  <c r="F14" i="68"/>
  <c r="G14" i="68"/>
  <c r="H14" i="68"/>
  <c r="I14" i="68"/>
  <c r="D15" i="68"/>
  <c r="E15" i="68"/>
  <c r="F15" i="68"/>
  <c r="G15" i="68"/>
  <c r="D16" i="68"/>
  <c r="E16" i="68"/>
  <c r="F16" i="68"/>
  <c r="G16" i="68"/>
  <c r="D17" i="68"/>
  <c r="E17" i="68"/>
  <c r="F17" i="68"/>
  <c r="G17" i="68"/>
  <c r="D18" i="68"/>
  <c r="E18" i="68"/>
  <c r="F18" i="68"/>
  <c r="G18" i="68"/>
  <c r="D19" i="68"/>
  <c r="E19" i="68"/>
  <c r="F19" i="68"/>
  <c r="G19" i="68"/>
  <c r="F7" i="35"/>
  <c r="F7" i="68" s="1"/>
  <c r="G7" i="35"/>
  <c r="G7" i="68" s="1"/>
  <c r="H7" i="35"/>
  <c r="H7" i="68" s="1"/>
  <c r="I7" i="35"/>
  <c r="I7" i="68" s="1"/>
  <c r="E7" i="60"/>
  <c r="F7" i="60"/>
  <c r="E6" i="53"/>
  <c r="E6" i="60" s="1"/>
  <c r="F6" i="53"/>
  <c r="F6" i="60" s="1"/>
  <c r="E9" i="59"/>
  <c r="F9" i="59"/>
  <c r="E12" i="59"/>
  <c r="F12" i="59"/>
  <c r="E13" i="59"/>
  <c r="F13" i="59"/>
  <c r="E14" i="59"/>
  <c r="F14" i="59"/>
  <c r="E15" i="59"/>
  <c r="F15" i="59"/>
  <c r="E16" i="59"/>
  <c r="F16" i="59"/>
  <c r="E18" i="59"/>
  <c r="F18" i="59"/>
  <c r="E26" i="59"/>
  <c r="F26" i="59"/>
  <c r="E27" i="59"/>
  <c r="F27" i="59"/>
  <c r="E28" i="59"/>
  <c r="F28" i="59"/>
  <c r="E32" i="59"/>
  <c r="F32" i="59"/>
  <c r="E33" i="59"/>
  <c r="F33" i="59"/>
  <c r="E34" i="59"/>
  <c r="F34" i="59"/>
  <c r="E38" i="59"/>
  <c r="F38" i="59"/>
  <c r="E39" i="59"/>
  <c r="F39" i="59"/>
  <c r="E40" i="59"/>
  <c r="F40" i="59"/>
  <c r="E41" i="59"/>
  <c r="F41" i="59"/>
  <c r="E42" i="59"/>
  <c r="F42" i="59"/>
  <c r="E43" i="59"/>
  <c r="F43" i="59"/>
  <c r="E47" i="59"/>
  <c r="F47" i="59"/>
  <c r="E6" i="37"/>
  <c r="E31" i="37" s="1"/>
  <c r="E31" i="59" s="1"/>
  <c r="F6" i="37"/>
  <c r="F31" i="37" s="1"/>
  <c r="E7" i="37"/>
  <c r="F7" i="37"/>
  <c r="E8" i="37"/>
  <c r="E8" i="59" s="1"/>
  <c r="F8" i="37"/>
  <c r="F8" i="59" s="1"/>
  <c r="E11" i="37"/>
  <c r="E11" i="59" s="1"/>
  <c r="F11" i="37"/>
  <c r="F11" i="59" s="1"/>
  <c r="E8" i="58"/>
  <c r="F8" i="58"/>
  <c r="E9" i="58"/>
  <c r="F9" i="58"/>
  <c r="E10" i="58"/>
  <c r="F10" i="58"/>
  <c r="E11" i="58"/>
  <c r="F11" i="58"/>
  <c r="E6" i="31"/>
  <c r="E6" i="58" s="1"/>
  <c r="F6" i="31"/>
  <c r="F6" i="58" s="1"/>
  <c r="E7" i="31"/>
  <c r="F7" i="31"/>
  <c r="E12" i="31"/>
  <c r="E12" i="58" s="1"/>
  <c r="F12" i="31"/>
  <c r="F12" i="58" s="1"/>
  <c r="E14" i="57"/>
  <c r="E15" i="57"/>
  <c r="U15" i="57"/>
  <c r="G16" i="57"/>
  <c r="H16" i="57"/>
  <c r="I16" i="57"/>
  <c r="J16" i="57"/>
  <c r="K16" i="57"/>
  <c r="L16" i="57"/>
  <c r="M16" i="57"/>
  <c r="N16" i="57"/>
  <c r="O16" i="57"/>
  <c r="P16" i="57"/>
  <c r="Q16" i="57"/>
  <c r="R16" i="57"/>
  <c r="S16" i="57"/>
  <c r="U16" i="57"/>
  <c r="G17" i="57"/>
  <c r="H17" i="57"/>
  <c r="I17" i="57"/>
  <c r="J17" i="57"/>
  <c r="K17" i="57"/>
  <c r="L17" i="57"/>
  <c r="M17" i="57"/>
  <c r="N17" i="57"/>
  <c r="O17" i="57"/>
  <c r="P17" i="57"/>
  <c r="Q17" i="57"/>
  <c r="R17" i="57"/>
  <c r="S17" i="57"/>
  <c r="T17" i="57"/>
  <c r="U17" i="57"/>
  <c r="G18" i="57"/>
  <c r="H18" i="57"/>
  <c r="I18" i="57"/>
  <c r="J18" i="57"/>
  <c r="K18" i="57"/>
  <c r="L18" i="57"/>
  <c r="M18" i="57"/>
  <c r="N18" i="57"/>
  <c r="O18" i="57"/>
  <c r="P18" i="57"/>
  <c r="Q18" i="57"/>
  <c r="R18" i="57"/>
  <c r="S18" i="57"/>
  <c r="T18" i="57"/>
  <c r="U18" i="57"/>
  <c r="G19" i="57"/>
  <c r="H19" i="57"/>
  <c r="I19" i="57"/>
  <c r="J19" i="57"/>
  <c r="K19" i="57"/>
  <c r="L19" i="57"/>
  <c r="M19" i="57"/>
  <c r="N19" i="57"/>
  <c r="O19" i="57"/>
  <c r="P19" i="57"/>
  <c r="Q19" i="57"/>
  <c r="R19" i="57"/>
  <c r="S19" i="57"/>
  <c r="T19" i="57"/>
  <c r="U19" i="57"/>
  <c r="G20" i="57"/>
  <c r="H20" i="57"/>
  <c r="I20" i="57"/>
  <c r="J20" i="57"/>
  <c r="K20" i="57"/>
  <c r="L20" i="57"/>
  <c r="M20" i="57"/>
  <c r="N20" i="57"/>
  <c r="O20" i="57"/>
  <c r="P20" i="57"/>
  <c r="Q20" i="57"/>
  <c r="R20" i="57"/>
  <c r="S20" i="57"/>
  <c r="T20" i="57"/>
  <c r="U20" i="57"/>
  <c r="G21" i="57"/>
  <c r="H21" i="57"/>
  <c r="I21" i="57"/>
  <c r="J21" i="57"/>
  <c r="K21" i="57"/>
  <c r="L21" i="57"/>
  <c r="M21" i="57"/>
  <c r="N21" i="57"/>
  <c r="O21" i="57"/>
  <c r="P21" i="57"/>
  <c r="Q21" i="57"/>
  <c r="R21" i="57"/>
  <c r="S21" i="57"/>
  <c r="T21" i="57"/>
  <c r="U21" i="57"/>
  <c r="G22" i="57"/>
  <c r="H22" i="57"/>
  <c r="I22" i="57"/>
  <c r="J22" i="57"/>
  <c r="K22" i="57"/>
  <c r="L22" i="57"/>
  <c r="M22" i="57"/>
  <c r="N22" i="57"/>
  <c r="O22" i="57"/>
  <c r="P22" i="57"/>
  <c r="Q22" i="57"/>
  <c r="R22" i="57"/>
  <c r="S22" i="57"/>
  <c r="T22" i="57"/>
  <c r="U22" i="57"/>
  <c r="G23" i="57"/>
  <c r="H23" i="57"/>
  <c r="I23" i="57"/>
  <c r="J23" i="57"/>
  <c r="K23" i="57"/>
  <c r="L23" i="57"/>
  <c r="M23" i="57"/>
  <c r="N23" i="57"/>
  <c r="O23" i="57"/>
  <c r="P23" i="57"/>
  <c r="Q23" i="57"/>
  <c r="R23" i="57"/>
  <c r="S23" i="57"/>
  <c r="T23" i="57"/>
  <c r="U23" i="57"/>
  <c r="G24" i="57"/>
  <c r="H24" i="57"/>
  <c r="I24" i="57"/>
  <c r="J24" i="57"/>
  <c r="K24" i="57"/>
  <c r="L24" i="57"/>
  <c r="M24" i="57"/>
  <c r="N24" i="57"/>
  <c r="O24" i="57"/>
  <c r="P24" i="57"/>
  <c r="Q24" i="57"/>
  <c r="R24" i="57"/>
  <c r="S24" i="57"/>
  <c r="T24" i="57"/>
  <c r="U24" i="57"/>
  <c r="G25" i="57"/>
  <c r="H25" i="57"/>
  <c r="I25" i="57"/>
  <c r="J25" i="57"/>
  <c r="K25" i="57"/>
  <c r="L25" i="57"/>
  <c r="M25" i="57"/>
  <c r="N25" i="57"/>
  <c r="O25" i="57"/>
  <c r="P25" i="57"/>
  <c r="Q25" i="57"/>
  <c r="R25" i="57"/>
  <c r="S25" i="57"/>
  <c r="T25" i="57"/>
  <c r="U25" i="57"/>
  <c r="G26" i="57"/>
  <c r="H26" i="57"/>
  <c r="I26" i="57"/>
  <c r="J26" i="57"/>
  <c r="K26" i="57"/>
  <c r="L26" i="57"/>
  <c r="M26" i="57"/>
  <c r="N26" i="57"/>
  <c r="O26" i="57"/>
  <c r="P26" i="57"/>
  <c r="Q26" i="57"/>
  <c r="R26" i="57"/>
  <c r="S26" i="57"/>
  <c r="T26" i="57"/>
  <c r="U26" i="57"/>
  <c r="G27" i="57"/>
  <c r="H27" i="57"/>
  <c r="I27" i="57"/>
  <c r="J27" i="57"/>
  <c r="K27" i="57"/>
  <c r="L27" i="57"/>
  <c r="M27" i="57"/>
  <c r="N27" i="57"/>
  <c r="O27" i="57"/>
  <c r="P27" i="57"/>
  <c r="Q27" i="57"/>
  <c r="R27" i="57"/>
  <c r="S27" i="57"/>
  <c r="T27" i="57"/>
  <c r="U27" i="57"/>
  <c r="G28" i="57"/>
  <c r="H28" i="57"/>
  <c r="I28" i="57"/>
  <c r="J28" i="57"/>
  <c r="K28" i="57"/>
  <c r="L28" i="57"/>
  <c r="M28" i="57"/>
  <c r="N28" i="57"/>
  <c r="O28" i="57"/>
  <c r="P28" i="57"/>
  <c r="Q28" i="57"/>
  <c r="R28" i="57"/>
  <c r="S28" i="57"/>
  <c r="T28" i="57"/>
  <c r="U28" i="57"/>
  <c r="G29" i="57"/>
  <c r="H29" i="57"/>
  <c r="I29" i="57"/>
  <c r="J29" i="57"/>
  <c r="K29" i="57"/>
  <c r="L29" i="57"/>
  <c r="M29" i="57"/>
  <c r="N29" i="57"/>
  <c r="O29" i="57"/>
  <c r="P29" i="57"/>
  <c r="Q29" i="57"/>
  <c r="R29" i="57"/>
  <c r="S29" i="57"/>
  <c r="T29" i="57"/>
  <c r="U29" i="57"/>
  <c r="G30" i="57"/>
  <c r="H30" i="57"/>
  <c r="I30" i="57"/>
  <c r="J30" i="57"/>
  <c r="K30" i="57"/>
  <c r="L30" i="57"/>
  <c r="M30" i="57"/>
  <c r="N30" i="57"/>
  <c r="O30" i="57"/>
  <c r="P30" i="57"/>
  <c r="Q30" i="57"/>
  <c r="R30" i="57"/>
  <c r="S30" i="57"/>
  <c r="T30" i="57"/>
  <c r="U30" i="57"/>
  <c r="G31" i="57"/>
  <c r="H31" i="57"/>
  <c r="I31" i="57"/>
  <c r="J31" i="57"/>
  <c r="K31" i="57"/>
  <c r="L31" i="57"/>
  <c r="M31" i="57"/>
  <c r="N31" i="57"/>
  <c r="O31" i="57"/>
  <c r="P31" i="57"/>
  <c r="Q31" i="57"/>
  <c r="R31" i="57"/>
  <c r="S31" i="57"/>
  <c r="T31" i="57"/>
  <c r="U31" i="57"/>
  <c r="G32" i="57"/>
  <c r="H32" i="57"/>
  <c r="I32" i="57"/>
  <c r="J32" i="57"/>
  <c r="K32" i="57"/>
  <c r="L32" i="57"/>
  <c r="M32" i="57"/>
  <c r="N32" i="57"/>
  <c r="O32" i="57"/>
  <c r="P32" i="57"/>
  <c r="Q32" i="57"/>
  <c r="R32" i="57"/>
  <c r="S32" i="57"/>
  <c r="T32" i="57"/>
  <c r="U32" i="57"/>
  <c r="G33" i="57"/>
  <c r="H33" i="57"/>
  <c r="I33" i="57"/>
  <c r="J33" i="57"/>
  <c r="K33" i="57"/>
  <c r="L33" i="57"/>
  <c r="M33" i="57"/>
  <c r="N33" i="57"/>
  <c r="O33" i="57"/>
  <c r="P33" i="57"/>
  <c r="Q33" i="57"/>
  <c r="R33" i="57"/>
  <c r="S33" i="57"/>
  <c r="T33" i="57"/>
  <c r="U33" i="57"/>
  <c r="G34" i="57"/>
  <c r="H34" i="57"/>
  <c r="I34" i="57"/>
  <c r="J34" i="57"/>
  <c r="K34" i="57"/>
  <c r="L34" i="57"/>
  <c r="M34" i="57"/>
  <c r="N34" i="57"/>
  <c r="O34" i="57"/>
  <c r="P34" i="57"/>
  <c r="Q34" i="57"/>
  <c r="R34" i="57"/>
  <c r="S34" i="57"/>
  <c r="T34" i="57"/>
  <c r="U34" i="57"/>
  <c r="G35" i="57"/>
  <c r="H35" i="57"/>
  <c r="I35" i="57"/>
  <c r="J35" i="57"/>
  <c r="K35" i="57"/>
  <c r="L35" i="57"/>
  <c r="M35" i="57"/>
  <c r="N35" i="57"/>
  <c r="O35" i="57"/>
  <c r="P35" i="57"/>
  <c r="Q35" i="57"/>
  <c r="R35" i="57"/>
  <c r="S35" i="57"/>
  <c r="T35" i="57"/>
  <c r="U35" i="57"/>
  <c r="G36" i="57"/>
  <c r="H36" i="57"/>
  <c r="I36" i="57"/>
  <c r="J36" i="57"/>
  <c r="K36" i="57"/>
  <c r="L36" i="57"/>
  <c r="M36" i="57"/>
  <c r="N36" i="57"/>
  <c r="O36" i="57"/>
  <c r="P36" i="57"/>
  <c r="Q36" i="57"/>
  <c r="R36" i="57"/>
  <c r="S36" i="57"/>
  <c r="T36" i="57"/>
  <c r="U36" i="57"/>
  <c r="G37" i="57"/>
  <c r="H37" i="57"/>
  <c r="I37" i="57"/>
  <c r="J37" i="57"/>
  <c r="K37" i="57"/>
  <c r="L37" i="57"/>
  <c r="M37" i="57"/>
  <c r="N37" i="57"/>
  <c r="O37" i="57"/>
  <c r="P37" i="57"/>
  <c r="Q37" i="57"/>
  <c r="R37" i="57"/>
  <c r="S37" i="57"/>
  <c r="T37" i="57"/>
  <c r="U37" i="57"/>
  <c r="G38" i="57"/>
  <c r="H38" i="57"/>
  <c r="I38" i="57"/>
  <c r="J38" i="57"/>
  <c r="K38" i="57"/>
  <c r="L38" i="57"/>
  <c r="M38" i="57"/>
  <c r="N38" i="57"/>
  <c r="O38" i="57"/>
  <c r="P38" i="57"/>
  <c r="Q38" i="57"/>
  <c r="R38" i="57"/>
  <c r="S38" i="57"/>
  <c r="T38" i="57"/>
  <c r="U38" i="57"/>
  <c r="G39" i="57"/>
  <c r="H39" i="57"/>
  <c r="I39" i="57"/>
  <c r="J39" i="57"/>
  <c r="K39" i="57"/>
  <c r="L39" i="57"/>
  <c r="M39" i="57"/>
  <c r="N39" i="57"/>
  <c r="O39" i="57"/>
  <c r="P39" i="57"/>
  <c r="Q39" i="57"/>
  <c r="R39" i="57"/>
  <c r="S39" i="57"/>
  <c r="T39" i="57"/>
  <c r="U39" i="57"/>
  <c r="G40" i="57"/>
  <c r="H40" i="57"/>
  <c r="I40" i="57"/>
  <c r="J40" i="57"/>
  <c r="K40" i="57"/>
  <c r="L40" i="57"/>
  <c r="M40" i="57"/>
  <c r="N40" i="57"/>
  <c r="O40" i="57"/>
  <c r="P40" i="57"/>
  <c r="Q40" i="57"/>
  <c r="R40" i="57"/>
  <c r="S40" i="57"/>
  <c r="T40" i="57"/>
  <c r="U40" i="57"/>
  <c r="G41" i="57"/>
  <c r="H41" i="57"/>
  <c r="I41" i="57"/>
  <c r="J41" i="57"/>
  <c r="K41" i="57"/>
  <c r="L41" i="57"/>
  <c r="M41" i="57"/>
  <c r="N41" i="57"/>
  <c r="O41" i="57"/>
  <c r="P41" i="57"/>
  <c r="Q41" i="57"/>
  <c r="R41" i="57"/>
  <c r="S41" i="57"/>
  <c r="T41" i="57"/>
  <c r="U41" i="57"/>
  <c r="G42" i="57"/>
  <c r="H42" i="57"/>
  <c r="I42" i="57"/>
  <c r="J42" i="57"/>
  <c r="K42" i="57"/>
  <c r="L42" i="57"/>
  <c r="M42" i="57"/>
  <c r="N42" i="57"/>
  <c r="O42" i="57"/>
  <c r="P42" i="57"/>
  <c r="Q42" i="57"/>
  <c r="R42" i="57"/>
  <c r="S42" i="57"/>
  <c r="T42" i="57"/>
  <c r="U42" i="57"/>
  <c r="G43" i="57"/>
  <c r="H43" i="57"/>
  <c r="I43" i="57"/>
  <c r="J43" i="57"/>
  <c r="K43" i="57"/>
  <c r="L43" i="57"/>
  <c r="M43" i="57"/>
  <c r="N43" i="57"/>
  <c r="O43" i="57"/>
  <c r="P43" i="57"/>
  <c r="Q43" i="57"/>
  <c r="R43" i="57"/>
  <c r="S43" i="57"/>
  <c r="T43" i="57"/>
  <c r="U43" i="57"/>
  <c r="F44" i="57"/>
  <c r="G44" i="57"/>
  <c r="H44" i="57"/>
  <c r="I44" i="57"/>
  <c r="J44" i="57"/>
  <c r="K44" i="57"/>
  <c r="L44" i="57"/>
  <c r="M44" i="57"/>
  <c r="N44" i="57"/>
  <c r="O44" i="57"/>
  <c r="P44" i="57"/>
  <c r="Q44" i="57"/>
  <c r="R44" i="57"/>
  <c r="S44" i="57"/>
  <c r="T44" i="57"/>
  <c r="U44" i="57"/>
  <c r="G45" i="57"/>
  <c r="H45" i="57"/>
  <c r="I45" i="57"/>
  <c r="J45" i="57"/>
  <c r="K45" i="57"/>
  <c r="L45" i="57"/>
  <c r="M45" i="57"/>
  <c r="N45" i="57"/>
  <c r="O45" i="57"/>
  <c r="P45" i="57"/>
  <c r="Q45" i="57"/>
  <c r="R45" i="57"/>
  <c r="S45" i="57"/>
  <c r="T45" i="57"/>
  <c r="U45" i="57"/>
  <c r="G46" i="57"/>
  <c r="H46" i="57"/>
  <c r="I46" i="57"/>
  <c r="J46" i="57"/>
  <c r="K46" i="57"/>
  <c r="L46" i="57"/>
  <c r="M46" i="57"/>
  <c r="N46" i="57"/>
  <c r="O46" i="57"/>
  <c r="P46" i="57"/>
  <c r="Q46" i="57"/>
  <c r="R46" i="57"/>
  <c r="S46" i="57"/>
  <c r="T46" i="57"/>
  <c r="U46" i="57"/>
  <c r="G47" i="57"/>
  <c r="H47" i="57"/>
  <c r="I47" i="57"/>
  <c r="J47" i="57"/>
  <c r="K47" i="57"/>
  <c r="L47" i="57"/>
  <c r="M47" i="57"/>
  <c r="N47" i="57"/>
  <c r="O47" i="57"/>
  <c r="P47" i="57"/>
  <c r="Q47" i="57"/>
  <c r="R47" i="57"/>
  <c r="S47" i="57"/>
  <c r="T47" i="57"/>
  <c r="U47" i="57"/>
  <c r="G48" i="57"/>
  <c r="H48" i="57"/>
  <c r="I48" i="57"/>
  <c r="J48" i="57"/>
  <c r="K48" i="57"/>
  <c r="L48" i="57"/>
  <c r="M48" i="57"/>
  <c r="N48" i="57"/>
  <c r="O48" i="57"/>
  <c r="P48" i="57"/>
  <c r="Q48" i="57"/>
  <c r="R48" i="57"/>
  <c r="S48" i="57"/>
  <c r="T48" i="57"/>
  <c r="U48" i="57"/>
  <c r="G49" i="57"/>
  <c r="H49" i="57"/>
  <c r="I49" i="57"/>
  <c r="J49" i="57"/>
  <c r="K49" i="57"/>
  <c r="L49" i="57"/>
  <c r="M49" i="57"/>
  <c r="N49" i="57"/>
  <c r="O49" i="57"/>
  <c r="P49" i="57"/>
  <c r="Q49" i="57"/>
  <c r="R49" i="57"/>
  <c r="S49" i="57"/>
  <c r="T49" i="57"/>
  <c r="U49" i="57"/>
  <c r="G50" i="57"/>
  <c r="H50" i="57"/>
  <c r="I50" i="57"/>
  <c r="J50" i="57"/>
  <c r="K50" i="57"/>
  <c r="L50" i="57"/>
  <c r="M50" i="57"/>
  <c r="N50" i="57"/>
  <c r="O50" i="57"/>
  <c r="P50" i="57"/>
  <c r="Q50" i="57"/>
  <c r="R50" i="57"/>
  <c r="S50" i="57"/>
  <c r="T50" i="57"/>
  <c r="U50" i="57"/>
  <c r="G51" i="57"/>
  <c r="H51" i="57"/>
  <c r="I51" i="57"/>
  <c r="J51" i="57"/>
  <c r="K51" i="57"/>
  <c r="L51" i="57"/>
  <c r="M51" i="57"/>
  <c r="N51" i="57"/>
  <c r="O51" i="57"/>
  <c r="P51" i="57"/>
  <c r="Q51" i="57"/>
  <c r="R51" i="57"/>
  <c r="S51" i="57"/>
  <c r="T51" i="57"/>
  <c r="U51" i="57"/>
  <c r="G52" i="57"/>
  <c r="H52" i="57"/>
  <c r="I52" i="57"/>
  <c r="J52" i="57"/>
  <c r="K52" i="57"/>
  <c r="L52" i="57"/>
  <c r="M52" i="57"/>
  <c r="N52" i="57"/>
  <c r="O52" i="57"/>
  <c r="P52" i="57"/>
  <c r="Q52" i="57"/>
  <c r="R52" i="57"/>
  <c r="S52" i="57"/>
  <c r="T52" i="57"/>
  <c r="U52" i="57"/>
  <c r="G53" i="57"/>
  <c r="H53" i="57"/>
  <c r="I53" i="57"/>
  <c r="J53" i="57"/>
  <c r="K53" i="57"/>
  <c r="L53" i="57"/>
  <c r="M53" i="57"/>
  <c r="N53" i="57"/>
  <c r="O53" i="57"/>
  <c r="P53" i="57"/>
  <c r="Q53" i="57"/>
  <c r="R53" i="57"/>
  <c r="S53" i="57"/>
  <c r="T53" i="57"/>
  <c r="U53" i="57"/>
  <c r="G54" i="57"/>
  <c r="H54" i="57"/>
  <c r="I54" i="57"/>
  <c r="J54" i="57"/>
  <c r="K54" i="57"/>
  <c r="L54" i="57"/>
  <c r="M54" i="57"/>
  <c r="N54" i="57"/>
  <c r="O54" i="57"/>
  <c r="P54" i="57"/>
  <c r="Q54" i="57"/>
  <c r="R54" i="57"/>
  <c r="S54" i="57"/>
  <c r="T54" i="57"/>
  <c r="U54" i="57"/>
  <c r="G55" i="57"/>
  <c r="H55" i="57"/>
  <c r="I55" i="57"/>
  <c r="J55" i="57"/>
  <c r="K55" i="57"/>
  <c r="L55" i="57"/>
  <c r="M55" i="57"/>
  <c r="N55" i="57"/>
  <c r="O55" i="57"/>
  <c r="P55" i="57"/>
  <c r="Q55" i="57"/>
  <c r="R55" i="57"/>
  <c r="S55" i="57"/>
  <c r="T55" i="57"/>
  <c r="U55" i="57"/>
  <c r="G56" i="57"/>
  <c r="H56" i="57"/>
  <c r="I56" i="57"/>
  <c r="J56" i="57"/>
  <c r="K56" i="57"/>
  <c r="L56" i="57"/>
  <c r="M56" i="57"/>
  <c r="N56" i="57"/>
  <c r="O56" i="57"/>
  <c r="P56" i="57"/>
  <c r="Q56" i="57"/>
  <c r="R56" i="57"/>
  <c r="S56" i="57"/>
  <c r="T56" i="57"/>
  <c r="U56" i="57"/>
  <c r="G57" i="57"/>
  <c r="H57" i="57"/>
  <c r="I57" i="57"/>
  <c r="J57" i="57"/>
  <c r="K57" i="57"/>
  <c r="L57" i="57"/>
  <c r="M57" i="57"/>
  <c r="N57" i="57"/>
  <c r="O57" i="57"/>
  <c r="P57" i="57"/>
  <c r="Q57" i="57"/>
  <c r="R57" i="57"/>
  <c r="S57" i="57"/>
  <c r="T57" i="57"/>
  <c r="U57" i="57"/>
  <c r="G58" i="57"/>
  <c r="H58" i="57"/>
  <c r="I58" i="57"/>
  <c r="J58" i="57"/>
  <c r="K58" i="57"/>
  <c r="L58" i="57"/>
  <c r="M58" i="57"/>
  <c r="N58" i="57"/>
  <c r="O58" i="57"/>
  <c r="P58" i="57"/>
  <c r="Q58" i="57"/>
  <c r="R58" i="57"/>
  <c r="S58" i="57"/>
  <c r="T58" i="57"/>
  <c r="U58" i="57"/>
  <c r="G59" i="57"/>
  <c r="H59" i="57"/>
  <c r="I59" i="57"/>
  <c r="J59" i="57"/>
  <c r="K59" i="57"/>
  <c r="L59" i="57"/>
  <c r="M59" i="57"/>
  <c r="N59" i="57"/>
  <c r="O59" i="57"/>
  <c r="P59" i="57"/>
  <c r="Q59" i="57"/>
  <c r="R59" i="57"/>
  <c r="S59" i="57"/>
  <c r="T59" i="57"/>
  <c r="U59" i="57"/>
  <c r="G60" i="57"/>
  <c r="H60" i="57"/>
  <c r="I60" i="57"/>
  <c r="J60" i="57"/>
  <c r="K60" i="57"/>
  <c r="L60" i="57"/>
  <c r="M60" i="57"/>
  <c r="N60" i="57"/>
  <c r="O60" i="57"/>
  <c r="P60" i="57"/>
  <c r="Q60" i="57"/>
  <c r="R60" i="57"/>
  <c r="S60" i="57"/>
  <c r="T60" i="57"/>
  <c r="U60" i="57"/>
  <c r="G61" i="57"/>
  <c r="H61" i="57"/>
  <c r="I61" i="57"/>
  <c r="J61" i="57"/>
  <c r="K61" i="57"/>
  <c r="L61" i="57"/>
  <c r="M61" i="57"/>
  <c r="N61" i="57"/>
  <c r="O61" i="57"/>
  <c r="P61" i="57"/>
  <c r="Q61" i="57"/>
  <c r="R61" i="57"/>
  <c r="S61" i="57"/>
  <c r="T61" i="57"/>
  <c r="U61" i="57"/>
  <c r="G62" i="57"/>
  <c r="H62" i="57"/>
  <c r="I62" i="57"/>
  <c r="J62" i="57"/>
  <c r="K62" i="57"/>
  <c r="L62" i="57"/>
  <c r="M62" i="57"/>
  <c r="N62" i="57"/>
  <c r="O62" i="57"/>
  <c r="P62" i="57"/>
  <c r="Q62" i="57"/>
  <c r="R62" i="57"/>
  <c r="S62" i="57"/>
  <c r="T62" i="57"/>
  <c r="U62" i="57"/>
  <c r="G63" i="57"/>
  <c r="H63" i="57"/>
  <c r="I63" i="57"/>
  <c r="J63" i="57"/>
  <c r="K63" i="57"/>
  <c r="L63" i="57"/>
  <c r="M63" i="57"/>
  <c r="N63" i="57"/>
  <c r="O63" i="57"/>
  <c r="P63" i="57"/>
  <c r="Q63" i="57"/>
  <c r="R63" i="57"/>
  <c r="S63" i="57"/>
  <c r="T63" i="57"/>
  <c r="U63" i="57"/>
  <c r="G64" i="57"/>
  <c r="H64" i="57"/>
  <c r="I64" i="57"/>
  <c r="J64" i="57"/>
  <c r="K64" i="57"/>
  <c r="L64" i="57"/>
  <c r="M64" i="57"/>
  <c r="N64" i="57"/>
  <c r="O64" i="57"/>
  <c r="P64" i="57"/>
  <c r="Q64" i="57"/>
  <c r="R64" i="57"/>
  <c r="S64" i="57"/>
  <c r="T64" i="57"/>
  <c r="U64" i="57"/>
  <c r="G65" i="57"/>
  <c r="H65" i="57"/>
  <c r="I65" i="57"/>
  <c r="J65" i="57"/>
  <c r="K65" i="57"/>
  <c r="L65" i="57"/>
  <c r="M65" i="57"/>
  <c r="N65" i="57"/>
  <c r="O65" i="57"/>
  <c r="P65" i="57"/>
  <c r="Q65" i="57"/>
  <c r="R65" i="57"/>
  <c r="S65" i="57"/>
  <c r="T65" i="57"/>
  <c r="U65" i="57"/>
  <c r="G66" i="57"/>
  <c r="H66" i="57"/>
  <c r="I66" i="57"/>
  <c r="J66" i="57"/>
  <c r="K66" i="57"/>
  <c r="L66" i="57"/>
  <c r="M66" i="57"/>
  <c r="N66" i="57"/>
  <c r="O66" i="57"/>
  <c r="P66" i="57"/>
  <c r="Q66" i="57"/>
  <c r="R66" i="57"/>
  <c r="S66" i="57"/>
  <c r="T66" i="57"/>
  <c r="U66" i="57"/>
  <c r="G67" i="57"/>
  <c r="H67" i="57"/>
  <c r="I67" i="57"/>
  <c r="J67" i="57"/>
  <c r="K67" i="57"/>
  <c r="L67" i="57"/>
  <c r="M67" i="57"/>
  <c r="N67" i="57"/>
  <c r="O67" i="57"/>
  <c r="P67" i="57"/>
  <c r="Q67" i="57"/>
  <c r="R67" i="57"/>
  <c r="S67" i="57"/>
  <c r="T67" i="57"/>
  <c r="U67" i="57"/>
  <c r="G68" i="57"/>
  <c r="H68" i="57"/>
  <c r="I68" i="57"/>
  <c r="J68" i="57"/>
  <c r="K68" i="57"/>
  <c r="L68" i="57"/>
  <c r="M68" i="57"/>
  <c r="N68" i="57"/>
  <c r="O68" i="57"/>
  <c r="P68" i="57"/>
  <c r="Q68" i="57"/>
  <c r="R68" i="57"/>
  <c r="S68" i="57"/>
  <c r="T68" i="57"/>
  <c r="U68" i="57"/>
  <c r="G69" i="57"/>
  <c r="H69" i="57"/>
  <c r="I69" i="57"/>
  <c r="J69" i="57"/>
  <c r="K69" i="57"/>
  <c r="L69" i="57"/>
  <c r="M69" i="57"/>
  <c r="N69" i="57"/>
  <c r="O69" i="57"/>
  <c r="P69" i="57"/>
  <c r="Q69" i="57"/>
  <c r="R69" i="57"/>
  <c r="S69" i="57"/>
  <c r="T69" i="57"/>
  <c r="U69" i="57"/>
  <c r="G70" i="57"/>
  <c r="H70" i="57"/>
  <c r="I70" i="57"/>
  <c r="J70" i="57"/>
  <c r="K70" i="57"/>
  <c r="L70" i="57"/>
  <c r="M70" i="57"/>
  <c r="N70" i="57"/>
  <c r="O70" i="57"/>
  <c r="P70" i="57"/>
  <c r="Q70" i="57"/>
  <c r="R70" i="57"/>
  <c r="S70" i="57"/>
  <c r="T70" i="57"/>
  <c r="U70" i="57"/>
  <c r="G71" i="57"/>
  <c r="H71" i="57"/>
  <c r="I71" i="57"/>
  <c r="J71" i="57"/>
  <c r="K71" i="57"/>
  <c r="L71" i="57"/>
  <c r="M71" i="57"/>
  <c r="N71" i="57"/>
  <c r="O71" i="57"/>
  <c r="P71" i="57"/>
  <c r="Q71" i="57"/>
  <c r="R71" i="57"/>
  <c r="S71" i="57"/>
  <c r="T71" i="57"/>
  <c r="U71" i="57"/>
  <c r="G72" i="57"/>
  <c r="H72" i="57"/>
  <c r="I72" i="57"/>
  <c r="J72" i="57"/>
  <c r="K72" i="57"/>
  <c r="L72" i="57"/>
  <c r="M72" i="57"/>
  <c r="N72" i="57"/>
  <c r="O72" i="57"/>
  <c r="P72" i="57"/>
  <c r="Q72" i="57"/>
  <c r="R72" i="57"/>
  <c r="S72" i="57"/>
  <c r="T72" i="57"/>
  <c r="U72" i="57"/>
  <c r="G73" i="57"/>
  <c r="H73" i="57"/>
  <c r="I73" i="57"/>
  <c r="J73" i="57"/>
  <c r="K73" i="57"/>
  <c r="L73" i="57"/>
  <c r="M73" i="57"/>
  <c r="N73" i="57"/>
  <c r="O73" i="57"/>
  <c r="P73" i="57"/>
  <c r="Q73" i="57"/>
  <c r="R73" i="57"/>
  <c r="S73" i="57"/>
  <c r="T73" i="57"/>
  <c r="U73" i="57"/>
  <c r="G74" i="57"/>
  <c r="H74" i="57"/>
  <c r="I74" i="57"/>
  <c r="J74" i="57"/>
  <c r="K74" i="57"/>
  <c r="L74" i="57"/>
  <c r="M74" i="57"/>
  <c r="N74" i="57"/>
  <c r="O74" i="57"/>
  <c r="P74" i="57"/>
  <c r="Q74" i="57"/>
  <c r="R74" i="57"/>
  <c r="S74" i="57"/>
  <c r="T74" i="57"/>
  <c r="U74" i="57"/>
  <c r="G75" i="57"/>
  <c r="H75" i="57"/>
  <c r="I75" i="57"/>
  <c r="J75" i="57"/>
  <c r="K75" i="57"/>
  <c r="L75" i="57"/>
  <c r="M75" i="57"/>
  <c r="N75" i="57"/>
  <c r="O75" i="57"/>
  <c r="P75" i="57"/>
  <c r="Q75" i="57"/>
  <c r="R75" i="57"/>
  <c r="S75" i="57"/>
  <c r="T75" i="57"/>
  <c r="U75" i="57"/>
  <c r="G76" i="57"/>
  <c r="H76" i="57"/>
  <c r="I76" i="57"/>
  <c r="J76" i="57"/>
  <c r="K76" i="57"/>
  <c r="L76" i="57"/>
  <c r="M76" i="57"/>
  <c r="N76" i="57"/>
  <c r="O76" i="57"/>
  <c r="P76" i="57"/>
  <c r="Q76" i="57"/>
  <c r="R76" i="57"/>
  <c r="S76" i="57"/>
  <c r="T76" i="57"/>
  <c r="U76" i="57"/>
  <c r="G77" i="57"/>
  <c r="H77" i="57"/>
  <c r="I77" i="57"/>
  <c r="J77" i="57"/>
  <c r="K77" i="57"/>
  <c r="L77" i="57"/>
  <c r="M77" i="57"/>
  <c r="N77" i="57"/>
  <c r="O77" i="57"/>
  <c r="P77" i="57"/>
  <c r="Q77" i="57"/>
  <c r="R77" i="57"/>
  <c r="S77" i="57"/>
  <c r="T77" i="57"/>
  <c r="U77" i="57"/>
  <c r="G78" i="57"/>
  <c r="H78" i="57"/>
  <c r="I78" i="57"/>
  <c r="J78" i="57"/>
  <c r="K78" i="57"/>
  <c r="L78" i="57"/>
  <c r="M78" i="57"/>
  <c r="N78" i="57"/>
  <c r="O78" i="57"/>
  <c r="P78" i="57"/>
  <c r="Q78" i="57"/>
  <c r="R78" i="57"/>
  <c r="S78" i="57"/>
  <c r="T78" i="57"/>
  <c r="U78" i="57"/>
  <c r="G79" i="57"/>
  <c r="H79" i="57"/>
  <c r="I79" i="57"/>
  <c r="J79" i="57"/>
  <c r="K79" i="57"/>
  <c r="L79" i="57"/>
  <c r="M79" i="57"/>
  <c r="N79" i="57"/>
  <c r="O79" i="57"/>
  <c r="P79" i="57"/>
  <c r="Q79" i="57"/>
  <c r="R79" i="57"/>
  <c r="S79" i="57"/>
  <c r="T79" i="57"/>
  <c r="U79" i="57"/>
  <c r="G80" i="57"/>
  <c r="H80" i="57"/>
  <c r="I80" i="57"/>
  <c r="J80" i="57"/>
  <c r="K80" i="57"/>
  <c r="L80" i="57"/>
  <c r="M80" i="57"/>
  <c r="N80" i="57"/>
  <c r="O80" i="57"/>
  <c r="P80" i="57"/>
  <c r="Q80" i="57"/>
  <c r="R80" i="57"/>
  <c r="S80" i="57"/>
  <c r="T80" i="57"/>
  <c r="U80" i="57"/>
  <c r="G81" i="57"/>
  <c r="H81" i="57"/>
  <c r="I81" i="57"/>
  <c r="J81" i="57"/>
  <c r="K81" i="57"/>
  <c r="L81" i="57"/>
  <c r="M81" i="57"/>
  <c r="N81" i="57"/>
  <c r="O81" i="57"/>
  <c r="P81" i="57"/>
  <c r="Q81" i="57"/>
  <c r="R81" i="57"/>
  <c r="S81" i="57"/>
  <c r="T81" i="57"/>
  <c r="U81" i="57"/>
  <c r="G82" i="57"/>
  <c r="H82" i="57"/>
  <c r="I82" i="57"/>
  <c r="J82" i="57"/>
  <c r="K82" i="57"/>
  <c r="L82" i="57"/>
  <c r="M82" i="57"/>
  <c r="N82" i="57"/>
  <c r="O82" i="57"/>
  <c r="P82" i="57"/>
  <c r="Q82" i="57"/>
  <c r="R82" i="57"/>
  <c r="S82" i="57"/>
  <c r="U82" i="57"/>
  <c r="G83" i="57"/>
  <c r="H83" i="57"/>
  <c r="I83" i="57"/>
  <c r="J83" i="57"/>
  <c r="K83" i="57"/>
  <c r="L83" i="57"/>
  <c r="M83" i="57"/>
  <c r="N83" i="57"/>
  <c r="O83" i="57"/>
  <c r="P83" i="57"/>
  <c r="Q83" i="57"/>
  <c r="R83" i="57"/>
  <c r="S83" i="57"/>
  <c r="U83" i="57"/>
  <c r="F84" i="57"/>
  <c r="G84" i="57"/>
  <c r="M84" i="57"/>
  <c r="F85" i="57"/>
  <c r="G85" i="57"/>
  <c r="M85" i="57"/>
  <c r="F13" i="33"/>
  <c r="G13" i="33"/>
  <c r="H13" i="33"/>
  <c r="I13" i="33"/>
  <c r="J13" i="33"/>
  <c r="K13" i="33"/>
  <c r="L13" i="33"/>
  <c r="M13" i="33"/>
  <c r="N13" i="33"/>
  <c r="O13" i="33"/>
  <c r="P13" i="33"/>
  <c r="Q13" i="33"/>
  <c r="R13" i="33"/>
  <c r="S13" i="33"/>
  <c r="T13" i="33"/>
  <c r="U13" i="33"/>
  <c r="N14" i="33"/>
  <c r="N14" i="57" s="1"/>
  <c r="O14" i="33"/>
  <c r="O14" i="57" s="1"/>
  <c r="P14" i="33"/>
  <c r="P14" i="57" s="1"/>
  <c r="Q14" i="33"/>
  <c r="Q14" i="57" s="1"/>
  <c r="R14" i="33"/>
  <c r="R14" i="57" s="1"/>
  <c r="S14" i="33"/>
  <c r="S14" i="57" s="1"/>
  <c r="U14" i="33"/>
  <c r="U14" i="57" s="1"/>
  <c r="N15" i="33"/>
  <c r="N15" i="57" s="1"/>
  <c r="O15" i="33"/>
  <c r="O15" i="57" s="1"/>
  <c r="P15" i="33"/>
  <c r="P15" i="57" s="1"/>
  <c r="Q15" i="33"/>
  <c r="Q15" i="57" s="1"/>
  <c r="R15" i="33"/>
  <c r="R15" i="57" s="1"/>
  <c r="S15" i="33"/>
  <c r="S15" i="57" s="1"/>
  <c r="E16" i="33"/>
  <c r="E18" i="33" s="1"/>
  <c r="E20" i="33" s="1"/>
  <c r="E17" i="33"/>
  <c r="E17" i="57" s="1"/>
  <c r="F11" i="56"/>
  <c r="I11" i="56" s="1"/>
  <c r="H11" i="56"/>
  <c r="D12" i="56"/>
  <c r="D13" i="56"/>
  <c r="E14" i="56"/>
  <c r="F14" i="56"/>
  <c r="G14" i="56"/>
  <c r="H14" i="56"/>
  <c r="I14" i="56"/>
  <c r="J14" i="56"/>
  <c r="E15" i="56"/>
  <c r="F15" i="56"/>
  <c r="G15" i="56"/>
  <c r="H15" i="56"/>
  <c r="I15" i="56"/>
  <c r="J15" i="56"/>
  <c r="E16" i="56"/>
  <c r="F16" i="56"/>
  <c r="G16" i="56"/>
  <c r="H16" i="56"/>
  <c r="I16" i="56"/>
  <c r="J16" i="56"/>
  <c r="E17" i="56"/>
  <c r="F17" i="56"/>
  <c r="G17" i="56"/>
  <c r="H17" i="56"/>
  <c r="I17" i="56"/>
  <c r="J17" i="56"/>
  <c r="F18" i="56"/>
  <c r="G18" i="56"/>
  <c r="H18" i="56"/>
  <c r="I18" i="56"/>
  <c r="J18" i="56"/>
  <c r="F19" i="56"/>
  <c r="G19" i="56"/>
  <c r="H19" i="56"/>
  <c r="I19" i="56"/>
  <c r="J19" i="56"/>
  <c r="F20" i="56"/>
  <c r="G20" i="56"/>
  <c r="H20" i="56"/>
  <c r="I20" i="56"/>
  <c r="J20" i="56"/>
  <c r="F21" i="56"/>
  <c r="G21" i="56"/>
  <c r="H21" i="56"/>
  <c r="I21" i="56"/>
  <c r="J21" i="56"/>
  <c r="F22" i="56"/>
  <c r="G22" i="56"/>
  <c r="H22" i="56"/>
  <c r="I22" i="56"/>
  <c r="J22" i="56"/>
  <c r="F23" i="56"/>
  <c r="G23" i="56"/>
  <c r="H23" i="56"/>
  <c r="I23" i="56"/>
  <c r="J23" i="56"/>
  <c r="F24" i="56"/>
  <c r="G24" i="56"/>
  <c r="H24" i="56"/>
  <c r="I24" i="56"/>
  <c r="J24" i="56"/>
  <c r="F25" i="56"/>
  <c r="G25" i="56"/>
  <c r="H25" i="56"/>
  <c r="I25" i="56"/>
  <c r="J25" i="56"/>
  <c r="E26" i="56"/>
  <c r="F26" i="56"/>
  <c r="G26" i="56"/>
  <c r="H26" i="56"/>
  <c r="I26" i="56"/>
  <c r="J26" i="56"/>
  <c r="F27" i="56"/>
  <c r="G27" i="56"/>
  <c r="H27" i="56"/>
  <c r="I27" i="56"/>
  <c r="J27" i="56"/>
  <c r="F28" i="56"/>
  <c r="G28" i="56"/>
  <c r="H28" i="56"/>
  <c r="I28" i="56"/>
  <c r="J28" i="56"/>
  <c r="F29" i="56"/>
  <c r="G29" i="56"/>
  <c r="H29" i="56"/>
  <c r="I29" i="56"/>
  <c r="J29" i="56"/>
  <c r="F30" i="56"/>
  <c r="G30" i="56"/>
  <c r="H30" i="56"/>
  <c r="I30" i="56"/>
  <c r="J30" i="56"/>
  <c r="F31" i="56"/>
  <c r="G31" i="56"/>
  <c r="H31" i="56"/>
  <c r="I31" i="56"/>
  <c r="J31" i="56"/>
  <c r="F32" i="56"/>
  <c r="G32" i="56"/>
  <c r="H32" i="56"/>
  <c r="I32" i="56"/>
  <c r="J32" i="56"/>
  <c r="E33" i="56"/>
  <c r="F33" i="56"/>
  <c r="G33" i="56"/>
  <c r="H33" i="56"/>
  <c r="I33" i="56"/>
  <c r="J33" i="56"/>
  <c r="E34" i="56"/>
  <c r="F34" i="56"/>
  <c r="G34" i="56"/>
  <c r="H34" i="56"/>
  <c r="I34" i="56"/>
  <c r="J34" i="56"/>
  <c r="E35" i="56"/>
  <c r="F35" i="56"/>
  <c r="G35" i="56"/>
  <c r="H35" i="56"/>
  <c r="I35" i="56"/>
  <c r="J35" i="56"/>
  <c r="E36" i="56"/>
  <c r="F36" i="56"/>
  <c r="G36" i="56"/>
  <c r="H36" i="56"/>
  <c r="I36" i="56"/>
  <c r="J36" i="56"/>
  <c r="E37" i="56"/>
  <c r="F37" i="56"/>
  <c r="G37" i="56"/>
  <c r="H37" i="56"/>
  <c r="I37" i="56"/>
  <c r="J37" i="56"/>
  <c r="F38" i="56"/>
  <c r="G38" i="56"/>
  <c r="H38" i="56"/>
  <c r="I38" i="56"/>
  <c r="J38" i="56"/>
  <c r="F39" i="56"/>
  <c r="G39" i="56"/>
  <c r="H39" i="56"/>
  <c r="I39" i="56"/>
  <c r="J39" i="56"/>
  <c r="E40" i="56"/>
  <c r="F40" i="56"/>
  <c r="G40" i="56"/>
  <c r="H40" i="56"/>
  <c r="I40" i="56"/>
  <c r="J40" i="56"/>
  <c r="E41" i="56"/>
  <c r="F41" i="56"/>
  <c r="G41" i="56"/>
  <c r="H41" i="56"/>
  <c r="I41" i="56"/>
  <c r="J41" i="56"/>
  <c r="F42" i="56"/>
  <c r="G42" i="56"/>
  <c r="H42" i="56"/>
  <c r="I42" i="56"/>
  <c r="J42" i="56"/>
  <c r="F43" i="56"/>
  <c r="G43" i="56"/>
  <c r="H43" i="56"/>
  <c r="I43" i="56"/>
  <c r="J43" i="56"/>
  <c r="F44" i="56"/>
  <c r="G44" i="56"/>
  <c r="H44" i="56"/>
  <c r="I44" i="56"/>
  <c r="J44" i="56"/>
  <c r="F45" i="56"/>
  <c r="G45" i="56"/>
  <c r="H45" i="56"/>
  <c r="I45" i="56"/>
  <c r="J45" i="56"/>
  <c r="E46" i="56"/>
  <c r="F46" i="56"/>
  <c r="G46" i="56"/>
  <c r="H46" i="56"/>
  <c r="I46" i="56"/>
  <c r="J46" i="56"/>
  <c r="F47" i="56"/>
  <c r="G47" i="56"/>
  <c r="H47" i="56"/>
  <c r="I47" i="56"/>
  <c r="J47" i="56"/>
  <c r="F48" i="56"/>
  <c r="G48" i="56"/>
  <c r="H48" i="56"/>
  <c r="I48" i="56"/>
  <c r="J48" i="56"/>
  <c r="E49" i="56"/>
  <c r="F49" i="56"/>
  <c r="G49" i="56"/>
  <c r="H49" i="56"/>
  <c r="I49" i="56"/>
  <c r="J49" i="56"/>
  <c r="F50" i="56"/>
  <c r="G50" i="56"/>
  <c r="H50" i="56"/>
  <c r="I50" i="56"/>
  <c r="J50" i="56"/>
  <c r="F51" i="56"/>
  <c r="G51" i="56"/>
  <c r="H51" i="56"/>
  <c r="I51" i="56"/>
  <c r="J51" i="56"/>
  <c r="F52" i="56"/>
  <c r="G52" i="56"/>
  <c r="H52" i="56"/>
  <c r="I52" i="56"/>
  <c r="J52" i="56"/>
  <c r="E53" i="56"/>
  <c r="F53" i="56"/>
  <c r="G53" i="56"/>
  <c r="H53" i="56"/>
  <c r="I53" i="56"/>
  <c r="J53" i="56"/>
  <c r="F54" i="56"/>
  <c r="G54" i="56"/>
  <c r="H54" i="56"/>
  <c r="I54" i="56"/>
  <c r="J54" i="56"/>
  <c r="F55" i="56"/>
  <c r="G55" i="56"/>
  <c r="H55" i="56"/>
  <c r="I55" i="56"/>
  <c r="J55" i="56"/>
  <c r="E56" i="56"/>
  <c r="F56" i="56"/>
  <c r="G56" i="56"/>
  <c r="H56" i="56"/>
  <c r="I56" i="56"/>
  <c r="J56" i="56"/>
  <c r="E57" i="56"/>
  <c r="F57" i="56"/>
  <c r="G57" i="56"/>
  <c r="H57" i="56"/>
  <c r="I57" i="56"/>
  <c r="J57" i="56"/>
  <c r="F58" i="56"/>
  <c r="G58" i="56"/>
  <c r="H58" i="56"/>
  <c r="I58" i="56"/>
  <c r="J58" i="56"/>
  <c r="F59" i="56"/>
  <c r="G59" i="56"/>
  <c r="H59" i="56"/>
  <c r="I59" i="56"/>
  <c r="J59" i="56"/>
  <c r="E60" i="56"/>
  <c r="F60" i="56"/>
  <c r="G60" i="56"/>
  <c r="H60" i="56"/>
  <c r="I60" i="56"/>
  <c r="J60" i="56"/>
  <c r="E61" i="56"/>
  <c r="F61" i="56"/>
  <c r="G61" i="56"/>
  <c r="H61" i="56"/>
  <c r="I61" i="56"/>
  <c r="J61" i="56"/>
  <c r="F62" i="56"/>
  <c r="G62" i="56"/>
  <c r="H62" i="56"/>
  <c r="I62" i="56"/>
  <c r="J62" i="56"/>
  <c r="F63" i="56"/>
  <c r="G63" i="56"/>
  <c r="H63" i="56"/>
  <c r="I63" i="56"/>
  <c r="J63" i="56"/>
  <c r="E64" i="56"/>
  <c r="F64" i="56"/>
  <c r="G64" i="56"/>
  <c r="H64" i="56"/>
  <c r="I64" i="56"/>
  <c r="J64" i="56"/>
  <c r="F65" i="56"/>
  <c r="G65" i="56"/>
  <c r="H65" i="56"/>
  <c r="I65" i="56"/>
  <c r="J65" i="56"/>
  <c r="E66" i="56"/>
  <c r="F66" i="56"/>
  <c r="G66" i="56"/>
  <c r="H66" i="56"/>
  <c r="I66" i="56"/>
  <c r="J66" i="56"/>
  <c r="F67" i="56"/>
  <c r="G67" i="56"/>
  <c r="H67" i="56"/>
  <c r="I67" i="56"/>
  <c r="J67" i="56"/>
  <c r="E68" i="56"/>
  <c r="F68" i="56"/>
  <c r="G68" i="56"/>
  <c r="H68" i="56"/>
  <c r="I68" i="56"/>
  <c r="J68" i="56"/>
  <c r="F69" i="56"/>
  <c r="G69" i="56"/>
  <c r="H69" i="56"/>
  <c r="I69" i="56"/>
  <c r="J69" i="56"/>
  <c r="F70" i="56"/>
  <c r="G70" i="56"/>
  <c r="H70" i="56"/>
  <c r="I70" i="56"/>
  <c r="J70" i="56"/>
  <c r="F71" i="56"/>
  <c r="G71" i="56"/>
  <c r="H71" i="56"/>
  <c r="I71" i="56"/>
  <c r="J71" i="56"/>
  <c r="F72" i="56"/>
  <c r="G72" i="56"/>
  <c r="H72" i="56"/>
  <c r="I72" i="56"/>
  <c r="J72" i="56"/>
  <c r="F73" i="56"/>
  <c r="G73" i="56"/>
  <c r="H73" i="56"/>
  <c r="I73" i="56"/>
  <c r="J73" i="56"/>
  <c r="F74" i="56"/>
  <c r="G74" i="56"/>
  <c r="H74" i="56"/>
  <c r="I74" i="56"/>
  <c r="J74" i="56"/>
  <c r="F75" i="56"/>
  <c r="G75" i="56"/>
  <c r="H75" i="56"/>
  <c r="I75" i="56"/>
  <c r="J75" i="56"/>
  <c r="F76" i="56"/>
  <c r="G76" i="56"/>
  <c r="H76" i="56"/>
  <c r="I76" i="56"/>
  <c r="J76" i="56"/>
  <c r="E77" i="56"/>
  <c r="F77" i="56"/>
  <c r="G77" i="56"/>
  <c r="H77" i="56"/>
  <c r="I77" i="56"/>
  <c r="J77" i="56"/>
  <c r="F78" i="56"/>
  <c r="G78" i="56"/>
  <c r="H78" i="56"/>
  <c r="I78" i="56"/>
  <c r="J78" i="56"/>
  <c r="F79" i="56"/>
  <c r="G79" i="56"/>
  <c r="H79" i="56"/>
  <c r="I79" i="56"/>
  <c r="J79" i="56"/>
  <c r="F80" i="56"/>
  <c r="G80" i="56"/>
  <c r="H80" i="56"/>
  <c r="I80" i="56"/>
  <c r="J80" i="56"/>
  <c r="F81" i="56"/>
  <c r="G81" i="56"/>
  <c r="H81" i="56"/>
  <c r="I81" i="56"/>
  <c r="J81" i="56"/>
  <c r="F82" i="56"/>
  <c r="G82" i="56"/>
  <c r="H82" i="56"/>
  <c r="I82" i="56"/>
  <c r="J82" i="56"/>
  <c r="F83" i="56"/>
  <c r="G83" i="56"/>
  <c r="H83" i="56"/>
  <c r="I83" i="56"/>
  <c r="J83" i="56"/>
  <c r="E11" i="39"/>
  <c r="H11" i="39" s="1"/>
  <c r="F12" i="39"/>
  <c r="F12" i="56" s="1"/>
  <c r="G12" i="39"/>
  <c r="G12" i="56" s="1"/>
  <c r="F13" i="39"/>
  <c r="F13" i="56" s="1"/>
  <c r="G13" i="39"/>
  <c r="G13" i="56" s="1"/>
  <c r="D14" i="39"/>
  <c r="D16" i="39" s="1"/>
  <c r="D18" i="39" s="1"/>
  <c r="D15" i="39"/>
  <c r="D17" i="39" s="1"/>
  <c r="J6" i="49"/>
  <c r="E9" i="49"/>
  <c r="G9" i="49"/>
  <c r="D10" i="49"/>
  <c r="E10" i="49"/>
  <c r="F10" i="49"/>
  <c r="G10" i="49"/>
  <c r="I10" i="49"/>
  <c r="J10" i="49"/>
  <c r="D11" i="49"/>
  <c r="E11" i="49"/>
  <c r="F11" i="49"/>
  <c r="G11" i="49"/>
  <c r="I11" i="49"/>
  <c r="J11" i="49"/>
  <c r="D12" i="49"/>
  <c r="E12" i="49"/>
  <c r="F12" i="49"/>
  <c r="G12" i="49"/>
  <c r="I12" i="49"/>
  <c r="J12" i="49"/>
  <c r="D13" i="49"/>
  <c r="E13" i="49"/>
  <c r="F13" i="49"/>
  <c r="G13" i="49"/>
  <c r="I13" i="49"/>
  <c r="J13" i="49"/>
  <c r="D14" i="49"/>
  <c r="E14" i="49"/>
  <c r="F14" i="49"/>
  <c r="G14" i="49"/>
  <c r="I14" i="49"/>
  <c r="J14" i="49"/>
  <c r="D15" i="49"/>
  <c r="E15" i="49"/>
  <c r="F15" i="49"/>
  <c r="G15" i="49"/>
  <c r="I15" i="49"/>
  <c r="J15" i="49"/>
  <c r="D16" i="49"/>
  <c r="E16" i="49"/>
  <c r="F16" i="49"/>
  <c r="G16" i="49"/>
  <c r="I16" i="49"/>
  <c r="J16" i="49"/>
  <c r="D17" i="49"/>
  <c r="E17" i="49"/>
  <c r="F17" i="49"/>
  <c r="G17" i="49"/>
  <c r="I17" i="49"/>
  <c r="J17" i="49"/>
  <c r="D18" i="49"/>
  <c r="E18" i="49"/>
  <c r="F18" i="49"/>
  <c r="G18" i="49"/>
  <c r="I18" i="49"/>
  <c r="J18" i="49"/>
  <c r="D6" i="55"/>
  <c r="F6" i="55"/>
  <c r="F6" i="49"/>
  <c r="D9" i="55"/>
  <c r="E9" i="55"/>
  <c r="F9" i="55"/>
  <c r="G9" i="55" s="1"/>
  <c r="I9" i="55"/>
  <c r="J9" i="55"/>
  <c r="D19" i="55"/>
  <c r="D19" i="49" s="1"/>
  <c r="E19" i="55"/>
  <c r="E19" i="49" s="1"/>
  <c r="F19" i="55"/>
  <c r="F19" i="49" s="1"/>
  <c r="G19" i="55"/>
  <c r="G19" i="49" s="1"/>
  <c r="I19" i="55"/>
  <c r="I19" i="49" s="1"/>
  <c r="J19" i="55"/>
  <c r="J19" i="49" s="1"/>
  <c r="D7" i="54"/>
  <c r="E7" i="54"/>
  <c r="D9" i="54"/>
  <c r="E9" i="54"/>
  <c r="F9" i="54"/>
  <c r="G9" i="54"/>
  <c r="H9" i="54"/>
  <c r="I9" i="54"/>
  <c r="D10" i="54"/>
  <c r="E10" i="54"/>
  <c r="F10" i="54"/>
  <c r="G10" i="54"/>
  <c r="H10" i="54"/>
  <c r="I10" i="54"/>
  <c r="D11" i="54"/>
  <c r="E11" i="54"/>
  <c r="F11" i="54"/>
  <c r="G11" i="54"/>
  <c r="H11" i="54"/>
  <c r="I11" i="54"/>
  <c r="D12" i="54"/>
  <c r="E12" i="54"/>
  <c r="F12" i="54"/>
  <c r="G12" i="54"/>
  <c r="H12" i="54"/>
  <c r="I12" i="54"/>
  <c r="D13" i="54"/>
  <c r="E13" i="54"/>
  <c r="F13" i="54"/>
  <c r="G13" i="54"/>
  <c r="H13" i="54"/>
  <c r="I13" i="54"/>
  <c r="D14" i="54"/>
  <c r="E14" i="54"/>
  <c r="F14" i="54"/>
  <c r="G14" i="54"/>
  <c r="H14" i="54"/>
  <c r="I14" i="54"/>
  <c r="D15" i="54"/>
  <c r="F15" i="54"/>
  <c r="D17" i="54"/>
  <c r="F17" i="54"/>
  <c r="D18" i="54"/>
  <c r="E18" i="54"/>
  <c r="F18" i="54"/>
  <c r="G18" i="54"/>
  <c r="D19" i="54"/>
  <c r="E19" i="54"/>
  <c r="F19" i="54"/>
  <c r="G19" i="54"/>
  <c r="F7" i="2"/>
  <c r="F7" i="54" s="1"/>
  <c r="G7" i="2"/>
  <c r="G7" i="54"/>
  <c r="H7" i="2"/>
  <c r="H7" i="54" s="1"/>
  <c r="I7" i="2"/>
  <c r="I7" i="54" s="1"/>
  <c r="E13" i="32" l="1"/>
  <c r="E13" i="64" s="1"/>
  <c r="E12" i="32"/>
  <c r="E12" i="64" s="1"/>
  <c r="J93" i="32"/>
  <c r="E98" i="32"/>
  <c r="E97" i="32"/>
  <c r="J92" i="32"/>
  <c r="E13" i="39"/>
  <c r="E13" i="56" s="1"/>
  <c r="D24" i="51"/>
  <c r="D25" i="67" s="1"/>
  <c r="E6" i="62"/>
  <c r="F6" i="59"/>
  <c r="E16" i="57"/>
  <c r="D25" i="55"/>
  <c r="D25" i="49" s="1"/>
  <c r="D14" i="56"/>
  <c r="E19" i="33"/>
  <c r="E21" i="33" s="1"/>
  <c r="M14" i="33"/>
  <c r="F14" i="33" s="1"/>
  <c r="M15" i="33"/>
  <c r="M15" i="57" s="1"/>
  <c r="E18" i="57"/>
  <c r="E12" i="56"/>
  <c r="E6" i="59"/>
  <c r="I6" i="55"/>
  <c r="I6" i="49" s="1"/>
  <c r="D17" i="32"/>
  <c r="D18" i="65"/>
  <c r="D18" i="30" s="1"/>
  <c r="D16" i="30"/>
  <c r="D14" i="30"/>
  <c r="F6" i="67"/>
  <c r="J6" i="51"/>
  <c r="J6" i="67" s="1"/>
  <c r="F23" i="34"/>
  <c r="I6" i="51"/>
  <c r="I6" i="67" s="1"/>
  <c r="F94" i="32"/>
  <c r="E96" i="32"/>
  <c r="F93" i="32"/>
  <c r="E93" i="32" s="1"/>
  <c r="E95" i="32"/>
  <c r="D19" i="39"/>
  <c r="D17" i="56"/>
  <c r="E22" i="33"/>
  <c r="E20" i="57"/>
  <c r="F31" i="59"/>
  <c r="F36" i="37"/>
  <c r="D18" i="56"/>
  <c r="D20" i="39"/>
  <c r="D16" i="56"/>
  <c r="E28" i="34"/>
  <c r="E23" i="62"/>
  <c r="E11" i="32"/>
  <c r="F96" i="64"/>
  <c r="F91" i="64"/>
  <c r="D6" i="49"/>
  <c r="F11" i="39"/>
  <c r="G11" i="56"/>
  <c r="J11" i="56" s="1"/>
  <c r="E91" i="64"/>
  <c r="F7" i="47"/>
  <c r="E12" i="65"/>
  <c r="E12" i="30" s="1"/>
  <c r="N11" i="32"/>
  <c r="F95" i="64"/>
  <c r="E7" i="47"/>
  <c r="D15" i="56"/>
  <c r="E36" i="37"/>
  <c r="D16" i="32"/>
  <c r="N91" i="64"/>
  <c r="J91" i="32"/>
  <c r="L11" i="32"/>
  <c r="M91" i="64"/>
  <c r="D17" i="65"/>
  <c r="F15" i="33" l="1"/>
  <c r="F15" i="57" s="1"/>
  <c r="M14" i="57"/>
  <c r="F14" i="57"/>
  <c r="E19" i="57"/>
  <c r="G15" i="57"/>
  <c r="D19" i="32"/>
  <c r="D17" i="64"/>
  <c r="F23" i="62"/>
  <c r="F28" i="34"/>
  <c r="D18" i="32"/>
  <c r="D16" i="64"/>
  <c r="E22" i="57"/>
  <c r="E24" i="33"/>
  <c r="D19" i="56"/>
  <c r="D21" i="39"/>
  <c r="E37" i="34"/>
  <c r="E28" i="62"/>
  <c r="E37" i="62" s="1"/>
  <c r="F94" i="64"/>
  <c r="E96" i="64"/>
  <c r="F93" i="64"/>
  <c r="E93" i="64" s="1"/>
  <c r="E95" i="64"/>
  <c r="E21" i="57"/>
  <c r="E23" i="33"/>
  <c r="D20" i="56"/>
  <c r="D22" i="39"/>
  <c r="E45" i="37"/>
  <c r="E45" i="59" s="1"/>
  <c r="E36" i="59"/>
  <c r="D19" i="65"/>
  <c r="D19" i="30" s="1"/>
  <c r="D17" i="30"/>
  <c r="I11" i="39"/>
  <c r="G11" i="39"/>
  <c r="J11" i="39" s="1"/>
  <c r="F45" i="37"/>
  <c r="F45" i="59" s="1"/>
  <c r="F36" i="59"/>
  <c r="E94" i="32"/>
  <c r="F92" i="32"/>
  <c r="E92" i="32" s="1"/>
  <c r="D21" i="32" l="1"/>
  <c r="D19" i="64"/>
  <c r="F37" i="34"/>
  <c r="F28" i="62"/>
  <c r="F37" i="62" s="1"/>
  <c r="E94" i="64"/>
  <c r="F92" i="64"/>
  <c r="E92" i="64" s="1"/>
  <c r="E26" i="33"/>
  <c r="E24" i="57"/>
  <c r="D21" i="56"/>
  <c r="D23" i="39"/>
  <c r="D24" i="39"/>
  <c r="D22" i="56"/>
  <c r="E25" i="33"/>
  <c r="E23" i="57"/>
  <c r="D20" i="32"/>
  <c r="D18" i="64"/>
  <c r="D21" i="64" l="1"/>
  <c r="D23" i="32"/>
  <c r="D23" i="56"/>
  <c r="D25" i="39"/>
  <c r="E25" i="57"/>
  <c r="E27" i="33"/>
  <c r="D24" i="56"/>
  <c r="D26" i="39"/>
  <c r="E26" i="57"/>
  <c r="E28" i="33"/>
  <c r="D20" i="64"/>
  <c r="D22" i="32"/>
  <c r="D23" i="64" l="1"/>
  <c r="D25" i="32"/>
  <c r="D24" i="32"/>
  <c r="D22" i="64"/>
  <c r="E30" i="33"/>
  <c r="E28" i="57"/>
  <c r="D26" i="56"/>
  <c r="D28" i="39"/>
  <c r="E29" i="33"/>
  <c r="E27" i="57"/>
  <c r="D27" i="39"/>
  <c r="D25" i="56"/>
  <c r="D25" i="64" l="1"/>
  <c r="D27" i="32"/>
  <c r="D27" i="56"/>
  <c r="D29" i="39"/>
  <c r="D28" i="56"/>
  <c r="D30" i="39"/>
  <c r="E29" i="57"/>
  <c r="E31" i="33"/>
  <c r="E30" i="57"/>
  <c r="E32" i="33"/>
  <c r="D24" i="64"/>
  <c r="D26" i="32"/>
  <c r="D27" i="64" l="1"/>
  <c r="D29" i="32"/>
  <c r="E34" i="33"/>
  <c r="E32" i="57"/>
  <c r="D26" i="64"/>
  <c r="D28" i="32"/>
  <c r="E33" i="33"/>
  <c r="E31" i="57"/>
  <c r="D32" i="39"/>
  <c r="D30" i="56"/>
  <c r="D31" i="39"/>
  <c r="D29" i="56"/>
  <c r="D31" i="32" l="1"/>
  <c r="D29" i="64"/>
  <c r="D33" i="39"/>
  <c r="D31" i="56"/>
  <c r="E35" i="33"/>
  <c r="E33" i="57"/>
  <c r="D32" i="56"/>
  <c r="D34" i="39"/>
  <c r="D30" i="32"/>
  <c r="D28" i="64"/>
  <c r="E34" i="57"/>
  <c r="E36" i="33"/>
  <c r="D31" i="64" l="1"/>
  <c r="D33" i="32"/>
  <c r="E38" i="33"/>
  <c r="E36" i="57"/>
  <c r="D32" i="32"/>
  <c r="D30" i="64"/>
  <c r="D36" i="39"/>
  <c r="D34" i="56"/>
  <c r="E37" i="33"/>
  <c r="E35" i="57"/>
  <c r="D33" i="56"/>
  <c r="D35" i="39"/>
  <c r="D33" i="64" l="1"/>
  <c r="D35" i="32"/>
  <c r="D35" i="56"/>
  <c r="D37" i="39"/>
  <c r="E37" i="57"/>
  <c r="E39" i="33"/>
  <c r="D36" i="56"/>
  <c r="D38" i="39"/>
  <c r="D34" i="32"/>
  <c r="D32" i="64"/>
  <c r="E40" i="33"/>
  <c r="E38" i="57"/>
  <c r="D37" i="32" l="1"/>
  <c r="D35" i="64"/>
  <c r="E42" i="33"/>
  <c r="E40" i="57"/>
  <c r="D34" i="64"/>
  <c r="D36" i="32"/>
  <c r="D38" i="56"/>
  <c r="D40" i="39"/>
  <c r="E39" i="57"/>
  <c r="E41" i="33"/>
  <c r="D37" i="56"/>
  <c r="D39" i="39"/>
  <c r="D37" i="64" l="1"/>
  <c r="D39" i="32"/>
  <c r="E43" i="33"/>
  <c r="E41" i="57"/>
  <c r="D40" i="56"/>
  <c r="D42" i="39"/>
  <c r="D39" i="56"/>
  <c r="D41" i="39"/>
  <c r="D38" i="32"/>
  <c r="D36" i="64"/>
  <c r="E44" i="33"/>
  <c r="E42" i="57"/>
  <c r="D39" i="64" l="1"/>
  <c r="D41" i="32"/>
  <c r="D41" i="56"/>
  <c r="D43" i="39"/>
  <c r="E46" i="33"/>
  <c r="E44" i="57"/>
  <c r="D38" i="64"/>
  <c r="D40" i="32"/>
  <c r="D42" i="56"/>
  <c r="D44" i="39"/>
  <c r="E43" i="57"/>
  <c r="E45" i="33"/>
  <c r="D41" i="64" l="1"/>
  <c r="D43" i="32"/>
  <c r="D42" i="32"/>
  <c r="D40" i="64"/>
  <c r="E45" i="57"/>
  <c r="E47" i="33"/>
  <c r="D46" i="39"/>
  <c r="D44" i="56"/>
  <c r="E46" i="57"/>
  <c r="E48" i="33"/>
  <c r="D45" i="39"/>
  <c r="D43" i="56"/>
  <c r="D43" i="64" l="1"/>
  <c r="D45" i="32"/>
  <c r="D47" i="39"/>
  <c r="D45" i="56"/>
  <c r="E48" i="57"/>
  <c r="E50" i="33"/>
  <c r="D46" i="56"/>
  <c r="D48" i="39"/>
  <c r="E49" i="33"/>
  <c r="E47" i="57"/>
  <c r="D44" i="32"/>
  <c r="D42" i="64"/>
  <c r="D47" i="32" l="1"/>
  <c r="D45" i="64"/>
  <c r="D44" i="64"/>
  <c r="D46" i="32"/>
  <c r="E49" i="57"/>
  <c r="E51" i="33"/>
  <c r="D48" i="56"/>
  <c r="D50" i="39"/>
  <c r="E50" i="57"/>
  <c r="E52" i="33"/>
  <c r="D47" i="56"/>
  <c r="D49" i="39"/>
  <c r="D49" i="32" l="1"/>
  <c r="D47" i="64"/>
  <c r="D49" i="56"/>
  <c r="D51" i="39"/>
  <c r="E52" i="57"/>
  <c r="E54" i="33"/>
  <c r="D50" i="56"/>
  <c r="D52" i="39"/>
  <c r="E51" i="57"/>
  <c r="E53" i="33"/>
  <c r="D48" i="32"/>
  <c r="D46" i="64"/>
  <c r="D51" i="32" l="1"/>
  <c r="D49" i="64"/>
  <c r="E55" i="33"/>
  <c r="E53" i="57"/>
  <c r="D52" i="56"/>
  <c r="D54" i="39"/>
  <c r="E56" i="33"/>
  <c r="E54" i="57"/>
  <c r="D51" i="56"/>
  <c r="D53" i="39"/>
  <c r="D48" i="64"/>
  <c r="D50" i="32"/>
  <c r="D51" i="64" l="1"/>
  <c r="D53" i="32"/>
  <c r="D52" i="32"/>
  <c r="D50" i="64"/>
  <c r="D53" i="56"/>
  <c r="D55" i="39"/>
  <c r="E58" i="33"/>
  <c r="E56" i="57"/>
  <c r="D56" i="39"/>
  <c r="D54" i="56"/>
  <c r="E55" i="57"/>
  <c r="E57" i="33"/>
  <c r="D55" i="32" l="1"/>
  <c r="D53" i="64"/>
  <c r="E59" i="33"/>
  <c r="E57" i="57"/>
  <c r="D58" i="39"/>
  <c r="D56" i="56"/>
  <c r="E60" i="33"/>
  <c r="E58" i="57"/>
  <c r="D55" i="56"/>
  <c r="D57" i="39"/>
  <c r="D52" i="64"/>
  <c r="D54" i="32"/>
  <c r="D57" i="32" l="1"/>
  <c r="D55" i="64"/>
  <c r="D54" i="64"/>
  <c r="D56" i="32"/>
  <c r="D57" i="56"/>
  <c r="D59" i="39"/>
  <c r="E60" i="57"/>
  <c r="E62" i="33"/>
  <c r="D60" i="39"/>
  <c r="D58" i="56"/>
  <c r="E59" i="57"/>
  <c r="E61" i="33"/>
  <c r="D59" i="32" l="1"/>
  <c r="D57" i="64"/>
  <c r="E64" i="33"/>
  <c r="E62" i="57"/>
  <c r="E61" i="57"/>
  <c r="E63" i="33"/>
  <c r="D60" i="56"/>
  <c r="D62" i="39"/>
  <c r="D61" i="39"/>
  <c r="D59" i="56"/>
  <c r="D58" i="32"/>
  <c r="D56" i="64"/>
  <c r="D59" i="64" l="1"/>
  <c r="D61" i="32"/>
  <c r="D60" i="32"/>
  <c r="D58" i="64"/>
  <c r="D64" i="39"/>
  <c r="D62" i="56"/>
  <c r="D63" i="39"/>
  <c r="D61" i="56"/>
  <c r="E65" i="33"/>
  <c r="E63" i="57"/>
  <c r="E66" i="33"/>
  <c r="E64" i="57"/>
  <c r="D63" i="32" l="1"/>
  <c r="D61" i="64"/>
  <c r="E66" i="57"/>
  <c r="E68" i="33"/>
  <c r="E65" i="57"/>
  <c r="E67" i="33"/>
  <c r="D65" i="39"/>
  <c r="D63" i="56"/>
  <c r="D64" i="56"/>
  <c r="D66" i="39"/>
  <c r="D62" i="32"/>
  <c r="D60" i="64"/>
  <c r="D63" i="64" l="1"/>
  <c r="D65" i="32"/>
  <c r="D64" i="32"/>
  <c r="D62" i="64"/>
  <c r="D68" i="39"/>
  <c r="D66" i="56"/>
  <c r="D65" i="56"/>
  <c r="D67" i="39"/>
  <c r="E67" i="57"/>
  <c r="E69" i="33"/>
  <c r="E68" i="57"/>
  <c r="E70" i="33"/>
  <c r="D65" i="64" l="1"/>
  <c r="D67" i="32"/>
  <c r="E69" i="57"/>
  <c r="E71" i="33"/>
  <c r="E70" i="57"/>
  <c r="E72" i="33"/>
  <c r="D67" i="56"/>
  <c r="D69" i="39"/>
  <c r="D70" i="39"/>
  <c r="D68" i="56"/>
  <c r="D66" i="32"/>
  <c r="D64" i="64"/>
  <c r="D69" i="32" l="1"/>
  <c r="D67" i="64"/>
  <c r="D70" i="56"/>
  <c r="D72" i="39"/>
  <c r="D68" i="32"/>
  <c r="D66" i="64"/>
  <c r="D69" i="56"/>
  <c r="D71" i="39"/>
  <c r="E74" i="33"/>
  <c r="E72" i="57"/>
  <c r="E73" i="33"/>
  <c r="E71" i="57"/>
  <c r="D71" i="32" l="1"/>
  <c r="D69" i="64"/>
  <c r="E73" i="57"/>
  <c r="E75" i="33"/>
  <c r="E76" i="33"/>
  <c r="E74" i="57"/>
  <c r="D71" i="56"/>
  <c r="D73" i="39"/>
  <c r="D70" i="32"/>
  <c r="D68" i="64"/>
  <c r="D74" i="39"/>
  <c r="D72" i="56"/>
  <c r="D71" i="64" l="1"/>
  <c r="D73" i="32"/>
  <c r="D76" i="39"/>
  <c r="D74" i="56"/>
  <c r="D72" i="32"/>
  <c r="D70" i="64"/>
  <c r="D73" i="56"/>
  <c r="D75" i="39"/>
  <c r="E76" i="57"/>
  <c r="E78" i="33"/>
  <c r="E77" i="33"/>
  <c r="E75" i="57"/>
  <c r="D73" i="64" l="1"/>
  <c r="D75" i="32"/>
  <c r="E80" i="33"/>
  <c r="E78" i="57"/>
  <c r="E79" i="33"/>
  <c r="E77" i="57"/>
  <c r="D77" i="39"/>
  <c r="D75" i="56"/>
  <c r="D74" i="32"/>
  <c r="D72" i="64"/>
  <c r="D76" i="56"/>
  <c r="D78" i="39"/>
  <c r="D75" i="64" l="1"/>
  <c r="D77" i="32"/>
  <c r="D78" i="56"/>
  <c r="D80" i="39"/>
  <c r="E79" i="57"/>
  <c r="E81" i="33"/>
  <c r="D76" i="32"/>
  <c r="D74" i="64"/>
  <c r="D79" i="39"/>
  <c r="D77" i="56"/>
  <c r="E82" i="33"/>
  <c r="E80" i="57"/>
  <c r="D79" i="32" l="1"/>
  <c r="D77" i="64"/>
  <c r="E84" i="33"/>
  <c r="E82" i="57"/>
  <c r="E84" i="57" s="1"/>
  <c r="D81" i="39"/>
  <c r="D79" i="56"/>
  <c r="D76" i="64"/>
  <c r="D78" i="32"/>
  <c r="E83" i="33"/>
  <c r="E81" i="57"/>
  <c r="D82" i="39"/>
  <c r="D82" i="56" s="1"/>
  <c r="D80" i="56"/>
  <c r="D81" i="32" l="1"/>
  <c r="D79" i="64"/>
  <c r="D78" i="64"/>
  <c r="D80" i="32"/>
  <c r="E85" i="33"/>
  <c r="E83" i="57"/>
  <c r="E85" i="57" s="1"/>
  <c r="D81" i="56"/>
  <c r="D83" i="39"/>
  <c r="D83" i="56" s="1"/>
  <c r="D81" i="64" l="1"/>
  <c r="D83" i="32"/>
  <c r="D83" i="64" s="1"/>
  <c r="D80" i="64"/>
  <c r="D82" i="32"/>
  <c r="D82" i="64" s="1"/>
</calcChain>
</file>

<file path=xl/sharedStrings.xml><?xml version="1.0" encoding="utf-8"?>
<sst xmlns="http://schemas.openxmlformats.org/spreadsheetml/2006/main" count="939" uniqueCount="465">
  <si>
    <t>&gt; 3 Jahre und &lt;= 4 Jahre</t>
  </si>
  <si>
    <t>Veröffentlichung gemäß § 28 Abs. 2 Nr. 1 b, c und Nr. 2 PfandBG</t>
  </si>
  <si>
    <t>V</t>
  </si>
  <si>
    <t>Belgien</t>
  </si>
  <si>
    <t>&gt; 10 Jahre</t>
  </si>
  <si>
    <t>Summe</t>
  </si>
  <si>
    <t>Pfandbriefumlauf</t>
  </si>
  <si>
    <t>Gesamtsumme - alle Staaten</t>
  </si>
  <si>
    <t xml:space="preserve">vdp-Statistik StTv gem. § 28 PfandBG </t>
  </si>
  <si>
    <t>&gt; 5 Jahre und &lt;= 10 Jahre</t>
  </si>
  <si>
    <t>davon</t>
  </si>
  <si>
    <t>&gt; 2 Jahre und &lt;= 3 Jahre</t>
  </si>
  <si>
    <t>Barwert</t>
  </si>
  <si>
    <t>Bauplätze</t>
  </si>
  <si>
    <t>Gewerblich</t>
  </si>
  <si>
    <t>Zentralstaat</t>
  </si>
  <si>
    <t>Sonstige</t>
  </si>
  <si>
    <t>Deckungsmasse</t>
  </si>
  <si>
    <t>Überdeckung</t>
  </si>
  <si>
    <t xml:space="preserve">Summe    </t>
  </si>
  <si>
    <t>Deckungswerte</t>
  </si>
  <si>
    <t>Steuerdaten</t>
  </si>
  <si>
    <t>Angaben zur Mappe</t>
  </si>
  <si>
    <t>(Stand/Version)</t>
  </si>
  <si>
    <t>-</t>
  </si>
  <si>
    <t>vdp</t>
  </si>
  <si>
    <t>Angaben gemäß Transparenzvorschriften</t>
  </si>
  <si>
    <t>T</t>
  </si>
  <si>
    <t>Nominalwert</t>
  </si>
  <si>
    <t>Überdeckung in % vom Pfandbrief-Umlauf</t>
  </si>
  <si>
    <t>Gesamtbetrag der mindestens 90 Tage rückständigen Leistungen</t>
  </si>
  <si>
    <t>Deutschland</t>
  </si>
  <si>
    <t>€</t>
  </si>
  <si>
    <t>Mio</t>
  </si>
  <si>
    <t>Restlaufzeit:</t>
  </si>
  <si>
    <t>Insgesamt</t>
  </si>
  <si>
    <t>Wohnwirtschaftlich</t>
  </si>
  <si>
    <t>Mehrfamilien- häuser</t>
  </si>
  <si>
    <t>Bürogebäude</t>
  </si>
  <si>
    <t>Handels-gebäude</t>
  </si>
  <si>
    <t>Industrie-gebäude</t>
  </si>
  <si>
    <t>Gesamt-     betrag der mindestens       90 Tage rückstän-   digen Leistungen</t>
  </si>
  <si>
    <t>Feldbezeichnung</t>
  </si>
  <si>
    <t>ErstDatum</t>
  </si>
  <si>
    <t>AktJahr</t>
  </si>
  <si>
    <t>AktMonat</t>
  </si>
  <si>
    <t>Datenart</t>
  </si>
  <si>
    <t>Institut</t>
  </si>
  <si>
    <t>Waehrung</t>
  </si>
  <si>
    <t>WaehrEinheit</t>
  </si>
  <si>
    <t>ProgVersNr</t>
  </si>
  <si>
    <t>ProgVersDat</t>
  </si>
  <si>
    <t>AusfInstitut</t>
  </si>
  <si>
    <t>TvInstArt</t>
  </si>
  <si>
    <t>TvDatenart</t>
  </si>
  <si>
    <t>SdDezStellen</t>
  </si>
  <si>
    <t>KzKomprimierung</t>
  </si>
  <si>
    <t>Abgeleitete Werte und Konstanten</t>
  </si>
  <si>
    <t>StatistikNr</t>
  </si>
  <si>
    <t>StatistikBez</t>
  </si>
  <si>
    <t>ErstelltAm</t>
  </si>
  <si>
    <t>Leer</t>
  </si>
  <si>
    <t>AuswertBasis</t>
  </si>
  <si>
    <t>Stichtag</t>
  </si>
  <si>
    <t>Version</t>
  </si>
  <si>
    <t>Einheit_Waehrung</t>
  </si>
  <si>
    <t>AktQuartal</t>
  </si>
  <si>
    <t>UebInstitutQuartal</t>
  </si>
  <si>
    <t>TvInstitute</t>
  </si>
  <si>
    <t>AktQuartKurz</t>
  </si>
  <si>
    <t>MapVersDat</t>
  </si>
  <si>
    <t>MapVersNr</t>
  </si>
  <si>
    <t>MapArt</t>
  </si>
  <si>
    <t>Anmerkung: die Steuerdaten werden per Programm dynamisch belegt</t>
  </si>
  <si>
    <t>InstitutsBez</t>
  </si>
  <si>
    <t>KzMitBuLand</t>
  </si>
  <si>
    <t>N</t>
  </si>
  <si>
    <t>KzRbwBerH</t>
  </si>
  <si>
    <t>KzRbwBerO</t>
  </si>
  <si>
    <t>KzRbwBerS</t>
  </si>
  <si>
    <t>KzRbwBerF</t>
  </si>
  <si>
    <t>FnRwbBerH</t>
  </si>
  <si>
    <t>FnRwbBerO</t>
  </si>
  <si>
    <t>FnRwbBerS</t>
  </si>
  <si>
    <t>FnRwbBerF</t>
  </si>
  <si>
    <t>RelevInstitute</t>
  </si>
  <si>
    <t>CsvDateiName</t>
  </si>
  <si>
    <t>EndeBehOk</t>
  </si>
  <si>
    <t>KomprimOk</t>
  </si>
  <si>
    <t>internes KZ (J=Endebehandlung durchgeführt)</t>
  </si>
  <si>
    <t>internes KZ (J=Komprimierung durchgeführt)</t>
  </si>
  <si>
    <t>Mappenart (Intern)</t>
  </si>
  <si>
    <t>Bis einschließlich 300 Tsd. €</t>
  </si>
  <si>
    <t>+XML+CSV komprimiert</t>
  </si>
  <si>
    <t>Fußnoten:</t>
  </si>
  <si>
    <t>* Für die Berechnung des Risikobarwertes wurde der statische Ansatz gem. § 5 Abs. 1 Nr. 1 PfandBarwertV verwendet.</t>
  </si>
  <si>
    <t>* Für die Berechnung des Risikobarwertes wurde ein eigenes Risikomodell gem. § 5 Abs. 2 PfandBarwertV verwendet.</t>
  </si>
  <si>
    <t>2.61</t>
  </si>
  <si>
    <t>30.07.2010</t>
  </si>
  <si>
    <t/>
  </si>
  <si>
    <t>* Für die Berechnung des Risikobarwertes wurde der dynamische Ansatz gem. § 5 Abs. 1 Nr. 2 PfandBarwertV verwendet.</t>
  </si>
  <si>
    <t>14.11.2012</t>
  </si>
  <si>
    <t>Verband deutscher Pfandbriefbanken e. V.</t>
  </si>
  <si>
    <t>2.70</t>
  </si>
  <si>
    <t>25.09.2012</t>
  </si>
  <si>
    <t>AAR;AHBR;APO;BHH;BLB;BRL;DEKA;DEX;DGH;DHB;DIBA;DKB;DPB;DSB;DTH;DVB;EH;HASP;HLB;HRE;HSH;HVB;KHB;KSK;LBB;LBBW;MHB;MMW;NLB;SAAR;SEB;SKB;WBP;WEL;WIB;WLB;</t>
  </si>
  <si>
    <t>U</t>
  </si>
  <si>
    <t>V:\TvDaten\Excel\Tv2DUV_vdp_201209</t>
  </si>
  <si>
    <t>J</t>
  </si>
  <si>
    <t>&gt; 0,5 Jahre und &lt;= 1 Jahr</t>
  </si>
  <si>
    <t>&gt; 1,5 Jahre und &lt;= 2 Jahre</t>
  </si>
  <si>
    <t>&lt; = 0,5 Jahre</t>
  </si>
  <si>
    <t>Mehr als 300 Tsd. € bis einschließlich 1 Mio. €</t>
  </si>
  <si>
    <t>Mehr als 10 Mio. €</t>
  </si>
  <si>
    <t>Mehr als 1 Mio. € bis einschließlich 10 Mio. €</t>
  </si>
  <si>
    <t>Eigentums-
wohnungen</t>
  </si>
  <si>
    <t>Ein- und Zwei-
familien-
häuser</t>
  </si>
  <si>
    <t>USD</t>
  </si>
  <si>
    <t>GBP</t>
  </si>
  <si>
    <t>CHF</t>
  </si>
  <si>
    <t>Mio. €</t>
  </si>
  <si>
    <t>Gesamtbetrag dieser
Forderungen, soweit
der jeweilige Rückstand
mindestens 5 % der
Forderung beträgt</t>
  </si>
  <si>
    <t>gedeckte Schuld-
verschreibungen
i.S.d. Art. 129 Verordnung
(EU) Nr. 575/2013</t>
  </si>
  <si>
    <t>CAD</t>
  </si>
  <si>
    <t>JPY</t>
  </si>
  <si>
    <t>Veröffentlichung gemäß § 28 Abs. 1 Nr. 1 und 3 PfandBG</t>
  </si>
  <si>
    <t>Überdeckung unter Berücksichtigung des vdp-Bonitätsdifferenzierungsmodells</t>
  </si>
  <si>
    <t>Gesamtbetrag der im Umlauf befindlichen</t>
  </si>
  <si>
    <t>Veröffentlichung gemäß § 28 Abs. 2 Nr. 1 a  PfandBG</t>
  </si>
  <si>
    <t>Finnland</t>
  </si>
  <si>
    <t>Frankreich</t>
  </si>
  <si>
    <t>Italien</t>
  </si>
  <si>
    <t>Japan</t>
  </si>
  <si>
    <t>Niederlande</t>
  </si>
  <si>
    <t>Österreich</t>
  </si>
  <si>
    <t>Portugal</t>
  </si>
  <si>
    <t>Schweden</t>
  </si>
  <si>
    <t>Spanien</t>
  </si>
  <si>
    <t>Polen</t>
  </si>
  <si>
    <t>Schweiz</t>
  </si>
  <si>
    <t>Slowenien</t>
  </si>
  <si>
    <t>Tschechien</t>
  </si>
  <si>
    <t>Dänemark</t>
  </si>
  <si>
    <t>Großbritannien</t>
  </si>
  <si>
    <t>Luxemburg</t>
  </si>
  <si>
    <t>Ungarn</t>
  </si>
  <si>
    <t>Rumänien</t>
  </si>
  <si>
    <t>Umlaufende Hypothekenpfandbriefe</t>
  </si>
  <si>
    <t>Umlaufende öffentliche Pfandbriefe</t>
  </si>
  <si>
    <t xml:space="preserve">&gt; 1 Jahr und &lt;= 1,5 Jahre </t>
  </si>
  <si>
    <t>durchschnittlicher gewichteter Beleihungsauslauf auf Marktwertbasis - freiwillige Angabe -</t>
  </si>
  <si>
    <t>Regionale Gebietskörperschaft</t>
  </si>
  <si>
    <t>Örtliche Gebietskörperschaft</t>
  </si>
  <si>
    <t>Risikobarwert*</t>
  </si>
  <si>
    <t>Zur Deckung von Hypothekenpfandbriefen verwendete Forderungen nach Gebieten, in denen die beliehenen Grundstücke liegen und nach Nutzungsart</t>
  </si>
  <si>
    <t xml:space="preserve">   davon Derivate</t>
  </si>
  <si>
    <t>Litauen</t>
  </si>
  <si>
    <t>USA</t>
  </si>
  <si>
    <t>Griechenland</t>
  </si>
  <si>
    <t>Slowakei</t>
  </si>
  <si>
    <t>Norwegen</t>
  </si>
  <si>
    <t>SEK</t>
  </si>
  <si>
    <t>Unfertige und noch nicht ertragsfähige Neubauten</t>
  </si>
  <si>
    <t>Sonstige gewerblich genutzte Gebäude</t>
  </si>
  <si>
    <t>Nettobarwert nach § 6 Abs. 1 Pfandbrief-
Barwertverordnung je Fremdwährung in Euro
§ 28 Abs. 1 Nr. 10 (Saldo aus Aktiv-/Passivseite)</t>
  </si>
  <si>
    <t>durchschnittlicher gewichteter Beleihungsauslauf (§ 28 Abs. 2 Nr. 3)</t>
  </si>
  <si>
    <t>Bis einschließlich 10 Mio. €</t>
  </si>
  <si>
    <t>Mehr als 10 Mio. € bis einschließlich 100 Mio. €</t>
  </si>
  <si>
    <t>Mehr als 100 Mio. €</t>
  </si>
  <si>
    <t>in dieser Summe enthaltene Gewährleistungen aus Gründen der Exportförderung</t>
  </si>
  <si>
    <t>davon geschuldet von</t>
  </si>
  <si>
    <t xml:space="preserve">davon gewährleistet von </t>
  </si>
  <si>
    <t>&gt; 4 Jahre und &lt;= 5 Jahre</t>
  </si>
  <si>
    <t>Kanada</t>
  </si>
  <si>
    <t>Irland</t>
  </si>
  <si>
    <t>Veröffentlichung gemäß § 28 Abs. 1 Satz 1 Nr. 1 und 3 PfandBG</t>
  </si>
  <si>
    <t xml:space="preserve">     Vertragliche Überdeckung</t>
  </si>
  <si>
    <t xml:space="preserve">     Gesetzliche Überdeckung**</t>
  </si>
  <si>
    <t xml:space="preserve">     Freiwillige Überdeckung</t>
  </si>
  <si>
    <t>Veröffentlichung gemäß § 28 Abs. 1 Nr. 4, 5 PfandBG</t>
  </si>
  <si>
    <t xml:space="preserve">Pfandbriefumlauf </t>
  </si>
  <si>
    <t>Informationen zu Verschiebung der Fälligkeit der Pfandbriefe</t>
  </si>
  <si>
    <t>Voraussetzungen für die Verschiebung der Fälligkeit der Pfandbriefe nach § 30 Absatz 2a</t>
  </si>
  <si>
    <t>Befugnisse des Sachwalters bei Verschiebung der Fälligkeit der Pfandbriefe nach § 30 Absatz 2a PfandBG</t>
  </si>
  <si>
    <t xml:space="preserve">Umlaufende Hypothekenpfandbriefe und dafür verwendete Deckungswerte </t>
  </si>
  <si>
    <t>Forderung gem. § 19 Abs. 1 Satz 1 Nr. 4</t>
  </si>
  <si>
    <t xml:space="preserve">Forderungen nach § 19 Abs. 1 Satz 1 Nr. 2a) und b)
</t>
  </si>
  <si>
    <t xml:space="preserve">Forderungen nach § 19 Abs. 1 Satz 1 Nr. 3a) bis c)
</t>
  </si>
  <si>
    <t>Bulgarien</t>
  </si>
  <si>
    <t>Estland</t>
  </si>
  <si>
    <t>Lettland</t>
  </si>
  <si>
    <t>Malta</t>
  </si>
  <si>
    <t>Zypern</t>
  </si>
  <si>
    <t>Island</t>
  </si>
  <si>
    <t>Liechtenstein</t>
  </si>
  <si>
    <t>sonstige OECD-Staaten</t>
  </si>
  <si>
    <t>übrige Staaten/Institutionen</t>
  </si>
  <si>
    <t>Veröffentlichung gemäß § 28 Abs. 1 Satz 1 Nr. 8, 9, 10 PfandBG</t>
  </si>
  <si>
    <t>davon Anteil festverzinslicher Pfandbriefe (§ 28 Abs. 1 Satz 1 Nr. 13)</t>
  </si>
  <si>
    <t>davon Anteil festverzinslicher Deckungsmasse (§ 28 Abs. 1 Satz 1 Nr. 13)</t>
  </si>
  <si>
    <t>Nettobarwert nach § 6 Abs. 1 Pfandbrief-
Barwertverordnung je Fremdwährung in Euro
§ 28 Abs. 1 Nr. 14 (Saldo aus Aktiv-/Passivseite)</t>
  </si>
  <si>
    <t>volumengewichteter Durchschnitt des Alters der Forderungen (seasoning) in Jahren (§ 28 Abs. 2 Nr. 4)</t>
  </si>
  <si>
    <t>Größte sich innerhalb der nächsten 180 Tage ergebende negative Summe im Sinne des § 4 Abs. 1a Satz 3 PfandBG für  Prandbriefe (Liquiditätsbedarf)</t>
  </si>
  <si>
    <t>(Mio €)</t>
  </si>
  <si>
    <t>Tag, an dem sich die größte negative Summe ergibt</t>
  </si>
  <si>
    <t>Tag (1-180)</t>
  </si>
  <si>
    <t>Gesamtbetrag der Deckungswerte, welche die Anforderungen von § 4 Abs. 1a Satz 3 erfüllen (Liquiditätsdeckung)</t>
  </si>
  <si>
    <t>Anteil der Derivategeschäfte an den Deckungsmassen gem. § 19 Abs. 1 Saatz 1 Nr. 1 (Bonitätsstufe 3)</t>
  </si>
  <si>
    <t>in %</t>
  </si>
  <si>
    <t>Anteil der Derivategeschäfte an den Deckungsmassen gem. § 19 Abs. 1 Satz 1 Nr. 2 Buchstabe c (Bonitätsstufe 2)</t>
  </si>
  <si>
    <t>Anteil der Derivategeschäfte an den Deckungsmassen gem. § 19 Abs. 1 Satz 1 Nr. 3 (Bonitätsstufe 1)</t>
  </si>
  <si>
    <t>Anteil der Derivategeschäfte an den zu deckenden Verbindlichkeiten gemäß § 19 Abs. 1 S. 1 Nr. 1 (Bonitätsstufe 3)</t>
  </si>
  <si>
    <t>Anteil der Derivategeschäfte an den zu deckenden Verbindlichkeiten gemäß § 19 Abs.1 S. 1 Nr. 2 Buchstabe c (Bonitätsstufe 2)</t>
  </si>
  <si>
    <t>Anteil der Derivategeschäfte an den zu deckenden Verbindlichkeiten gemäß § 19 Abs.1 S. 1 Nr. 3 Buchstabe d (Bonitätsstufe 1)</t>
  </si>
  <si>
    <t xml:space="preserve">Kennzahlen nach § 28 Abs. 1 Satz 1 Nr. 15 </t>
  </si>
  <si>
    <t>Kennzahlen zu Derivaten nach § 28 Abs. 1 Satz 1 Nr. 7</t>
  </si>
  <si>
    <t>Anteil der Deckungswerte an der Deckungsmasse, für die oder für deren Schuldner ein Ausfall gemäß Art. 178 Absatz 1 CRR als eingetreten gilt.</t>
  </si>
  <si>
    <t xml:space="preserve">Kennzahlen zu Hypothekenpfandbriefen und dafür verwendeter Deckungswerte </t>
  </si>
  <si>
    <t xml:space="preserve">Laufzeitstruktur der umlaufenden Hypothekenpfandbriefe und der dafür verwendeten Deckungsmassen </t>
  </si>
  <si>
    <t xml:space="preserve">Weitere Deckungswerte für Hypothekenpfandbriefe - Detaildarstelllung </t>
  </si>
  <si>
    <t xml:space="preserve">sowie Gesamtbetrag der mind. 90 Tage rückständigen Leistungen als auch Gesamtbetrag dieser Forderungen, soweit der jeweilige Rückstand mindestens 5 % der jeweiligen Forderung beträgt.  </t>
  </si>
  <si>
    <t xml:space="preserve">Zur Deckung von Hypothekenpfandbriefen verwendete Forderungen nach Größengruppen </t>
  </si>
  <si>
    <t xml:space="preserve">Umlaufende öffentliche Pfandbriefe und dafür verwendete Deckungswerte </t>
  </si>
  <si>
    <t xml:space="preserve">Laufzeitstruktur der umlaufenden öffentlichen Pfandbriefe und der dafür verwendeten Deckungsmassen </t>
  </si>
  <si>
    <t>Forderungen gem. § 20 Abs. 2 Satz 1 Nr. 3a) bis c) (Grundlage § 28 Abs. 1 Satz 1 Nr. 9)</t>
  </si>
  <si>
    <t>Forderungen gem. § 20 Abs. 2 Satz 1 Nr. 4 (Grundlage § 28 Abs. 1 Satz 1 Nr. 9)</t>
  </si>
  <si>
    <t>Forderungen gem. § 20 Abs. 2 Satz 1 Nr. 2 
(Grundlage § 28 Abs. 1 Satz 1 Nr. 8)</t>
  </si>
  <si>
    <t xml:space="preserve">Niederlande </t>
  </si>
  <si>
    <t xml:space="preserve">Weitere Deckungswerte für öffentliche Pfandbriefe - Detaildarstelllung </t>
  </si>
  <si>
    <t xml:space="preserve">Zur Deckung von öffentlichen Pfandbriefen verwendete Forderungen </t>
  </si>
  <si>
    <t xml:space="preserve">Zur Deckung von öffentlichen Pfandbriefen verwendete Forderungen nach Größengruppen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</si>
  <si>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Absluf des größtmöglichen Verschiebungszeitraums unter Berücksichtigung weiterer Verschiebungsmöglichkeiten ihre dann fälligen Verbindlichkeiten erfüllen kann (positive Erfüllungsprognose). Siehe ergänzend auch §30 Abs. 2b PfandBG</t>
  </si>
  <si>
    <t>Der Sachwalter kann die Fälligkeiten der Tilgungszahlungen verschieben, wenn die maßgeblichen Voraussetzungen nach § 30 Abs. 2b PfandBG hierfür erfüllt sind. Die Verschiebungsdauer, welche einen Zeiotraum von 12 Monaten nicht überschreiben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Höchstverschiebedauer von 12 Monaten zu berücksichtigen.
Der Sachwalter darf von seiner Befugnis für sämtliche Pfandbriefe Gebrauch machen. Hierbei dürfen die Fälligkeiten vollständig oder anteilig verschoben werden. Der Saachwalter hat die Fälligkeit für eine Pfandbriefemission so zu verschieben, dass die ursprüngliche Reihenfolge der Bedienung der Pfandbriefe, welche durch die Verschiebung überholt werden könnten, nicht geändert wird (*berholverbot). Dies kann dazu führen, dass auch dieFälligkeiten später fällig werdender Emissionen zu verschieben sind, um das Überholverbot zu wahren. Siehe ergänzend auch § 30 Abs. 2a und 2b PfandBG</t>
  </si>
  <si>
    <t>davon Anteil festverzinslicher Pfandbriefe § 28 Abs. 1 Nr. 13</t>
  </si>
  <si>
    <t>davon Gesamtbetrag der Forderung nach § 20 Abs. 1 und Abs. 2, die die Grenzen nach § 20 Abs. 3 überschreiten (§ 28 Abs. 1 Satz 1 Nr. 11)</t>
  </si>
  <si>
    <t>davon Anteil festverzinslicher Deckungsmasse § 28 Abs. 1 Nr. 13</t>
  </si>
  <si>
    <t xml:space="preserve">Kennzahlen zu öffentlichen Pfandbriefen und dafür verwendeter Deckungswerte </t>
  </si>
  <si>
    <t>Veröffentlichung gemäß § 28 Abs. 3 Nr. 2 und 3 PfandBG</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</si>
  <si>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§30 Abs. 2b PfandBG</t>
  </si>
  <si>
    <t>Der Sachwalter kann die Fälligkeiten der Tilgungszahlungen verschieben, wenn die maßgeblichen Voraussetzungen nach § 30 Abs. 2b PfandBG hierfür erfüllt sind. Die Verschiebungsdauer, welche einen Zeitraum von 12 Monaten nicht überschreiben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Höchstverschiebedauer von 12 Monaten zu berücksichtigen.
Der Sachwalter darf von seiner Befugnis für sämtliche Pfandbriefe Gebrauch machen. Hierbei dürfen die Fälligkeiten vollständig oder anteilig verschoben werden. Der Saachwalter hat die Fälligkeit für eine Pfandbriefemission so zu verschieben, dass die ursprüngliche Reihenfolge der Bedienung der Pfandbriefe, welche durch die Verschiebung überholt werden könnten, nicht geändert wird (Überholverbot). Dies kann dazu führen, dass auch dieFälligkeiten später fällig werdender Emissionen zu verschieben sind, um das Überholverbot zu wahren. Siehe ergänzend auch § 30 Abs. 2a und 2b PfandBG</t>
  </si>
  <si>
    <t xml:space="preserve">Liste internationaler Wertpapierkennnummern der Internationalen Organisation für Normung (ISIN) </t>
  </si>
  <si>
    <t>ISIN</t>
  </si>
  <si>
    <t>Gesamtbetrag der mindestens 90 Tage rückständigen Leistungen bei öffentlichen Pfandbriefen</t>
  </si>
  <si>
    <t>als auch Gesamtbetrag dieser Forderungen, soweit der jeweilige Rückstand mindestens 5 % der jeweiligen Forderung beträgt</t>
  </si>
  <si>
    <t>Gesamtbetrag dieser Forderungen, soweit der jeweilige Rückstand mindestens 5 % der Forderung beträgt</t>
  </si>
  <si>
    <t>Öffentliche Pfandbriefe</t>
  </si>
  <si>
    <t>Internationale Institutionen</t>
  </si>
  <si>
    <t>Gesamtbetrag der im Umlauf befindlichen Hypothekenpfandbriefe</t>
  </si>
  <si>
    <t xml:space="preserve">     Vertragliche Überdeckung**</t>
  </si>
  <si>
    <t xml:space="preserve">     Freiwillige Überdeckung**</t>
  </si>
  <si>
    <t>Forderungen, die die Begrenzungen des § 19 Abs. 1 Nr. 2 übersteigen (§ 28 Abs. 1 Satz 1 Nr. 12)*</t>
  </si>
  <si>
    <t>Forderungen, die die Begrenzungen des § 19 Abs. 1 Nr. 3 übersteigen (§ 28 Abs. 1 Satz 1 Nr. 12)*</t>
  </si>
  <si>
    <t>Forderungen, die die Grenze nach § 19 Abs. 1 Nr. 4 überschreiten (§ 28 Abs. 1 Satz 1 Nr. 12)*</t>
  </si>
  <si>
    <t>Kennzahlen zur Liquidität nach § 28 Abs. 1 Satz 1 Nr. 6*</t>
  </si>
  <si>
    <t>Forderungen, die die Grenze nach § 20 Abs. 2 Nr. 2 überschreiten (§ 28 Abs. 1 Satz 1 Nr. 12)*</t>
  </si>
  <si>
    <t>Forderungen, die die Grenze nach § 20 Abs. 2 Nr. 3 überschreiten (§ 28 Abs. 1 Satz 1 Nr. 12)*</t>
  </si>
  <si>
    <t>Veröffentlichung gemäß § 28 Abs. 1 Satz 1 Nr. 6, 7 ,11 bis 15  sowie Abs. 2 Satz 1 Nr. 3 und 4 PfandBG</t>
  </si>
  <si>
    <t>nominal value</t>
  </si>
  <si>
    <t>net present value</t>
  </si>
  <si>
    <t>risk-adjusted net present value*</t>
  </si>
  <si>
    <t>mn €</t>
  </si>
  <si>
    <t>Total Outstanding Mortgage Pfandbriefe</t>
  </si>
  <si>
    <t>of which derivatives</t>
  </si>
  <si>
    <t>Cover Pool</t>
  </si>
  <si>
    <t>Over-Collateralisation (OC)</t>
  </si>
  <si>
    <t>OC in % of Pfandbriefe outstanding</t>
  </si>
  <si>
    <t>Over-Collateralisation in Consideration of vdp-Credit-Quality-Differentiation-Model</t>
  </si>
  <si>
    <t>Mortgage Pfandbriefe outstanding and their cover</t>
  </si>
  <si>
    <t>Publication according to section 28 para. 1 nos. 1 and 3 Pfandbrief Act</t>
  </si>
  <si>
    <t>* For the calculation of risk risk-adjusted net present value the dynamic approach, section 5 para. 1 no. 2 is applied.</t>
  </si>
  <si>
    <t xml:space="preserve">     Statutory OC**</t>
  </si>
  <si>
    <t xml:space="preserve">     Contractual OC**</t>
  </si>
  <si>
    <t xml:space="preserve">     Voluntary OC**</t>
  </si>
  <si>
    <t>Pfandbriefe outstanding</t>
  </si>
  <si>
    <t>Publication according to section28 para 1 nos. 4, 5 Pfandbrief Act</t>
  </si>
  <si>
    <t>Maturity structure of Pfandbriefe outstanding and their respective cover pools</t>
  </si>
  <si>
    <t>Maturity:</t>
  </si>
  <si>
    <t>&gt; 10 years</t>
  </si>
  <si>
    <t>&lt; = 0,5 years</t>
  </si>
  <si>
    <t>&gt; 0,5 years und &lt;= 1 year</t>
  </si>
  <si>
    <t xml:space="preserve">&gt; 1 year und &lt;= 1,5 years </t>
  </si>
  <si>
    <t>&gt; 1,5 years und &lt;= 2 years</t>
  </si>
  <si>
    <t>&gt; 2 years und &lt;= 3 years</t>
  </si>
  <si>
    <t>&gt; 3 years und &lt;= 4 years</t>
  </si>
  <si>
    <t>&gt; 4 years und &lt;= 5 years</t>
  </si>
  <si>
    <t>&gt; 5 years und &lt;= 10 years</t>
  </si>
  <si>
    <t>Informations on the maturity extension of the Pfandbriefe</t>
  </si>
  <si>
    <t>Prerequisites for the extension of maturity of the Pfandbriefe</t>
  </si>
  <si>
    <t>Powers of the cover pool administrator in the event of the extension of maturity of the Pfandbriefe</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</si>
  <si>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</si>
  <si>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</si>
  <si>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Publication according to section 28 para. 1 nos. 8, 9, 10 Pfandbrief Act</t>
  </si>
  <si>
    <t>Further Cover Assets Mortgage Pfandbriefe - in detail</t>
  </si>
  <si>
    <t>Total</t>
  </si>
  <si>
    <t>overall</t>
  </si>
  <si>
    <t>thereof</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</si>
  <si>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</si>
  <si>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</si>
  <si>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</si>
  <si>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</si>
  <si>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covered bonds according Art. 129 Regulation (EU) No 575/2013</t>
  </si>
  <si>
    <t>Total - all states</t>
  </si>
  <si>
    <t>Germany</t>
  </si>
  <si>
    <t>Belgium</t>
  </si>
  <si>
    <t>Ireland</t>
  </si>
  <si>
    <t>Italy</t>
  </si>
  <si>
    <t>Austria</t>
  </si>
  <si>
    <t>Slovakia</t>
  </si>
  <si>
    <t>Latvia</t>
  </si>
  <si>
    <t>Luxembourg</t>
  </si>
  <si>
    <t>Slovenia</t>
  </si>
  <si>
    <t>Spain</t>
  </si>
  <si>
    <t>other States/Institutions</t>
  </si>
  <si>
    <t>Bulgaria</t>
  </si>
  <si>
    <t>Denmark</t>
  </si>
  <si>
    <t>Estonia</t>
  </si>
  <si>
    <t>Finland</t>
  </si>
  <si>
    <t>France</t>
  </si>
  <si>
    <t>Greece</t>
  </si>
  <si>
    <t>United Kingdom</t>
  </si>
  <si>
    <t>Netherlands</t>
  </si>
  <si>
    <t>Poland</t>
  </si>
  <si>
    <t>Romania</t>
  </si>
  <si>
    <t>Sweden</t>
  </si>
  <si>
    <t>Czeck Republic</t>
  </si>
  <si>
    <t>Hungary</t>
  </si>
  <si>
    <t>Cyprus</t>
  </si>
  <si>
    <t>Iceland</t>
  </si>
  <si>
    <t>Norway</t>
  </si>
  <si>
    <t>Switzerland</t>
  </si>
  <si>
    <t>Canada</t>
  </si>
  <si>
    <t>Lithuania</t>
  </si>
  <si>
    <t>Publication according to section 28 para. 2 no. 1 b, c and no. 2 Pfandbrief Act</t>
  </si>
  <si>
    <t>Volume of claims used to cover Mortgage Pfandbriefe split by states in which the property is located, according to property type and the total amount of payments in arrears for at least 90 days</t>
  </si>
  <si>
    <t xml:space="preserve">as well as the total amount of these claims if the respective amount in arrears is at least 5 percent of the claim.  </t>
  </si>
  <si>
    <t>Cover Assets</t>
  </si>
  <si>
    <t>Residential</t>
  </si>
  <si>
    <t>Commercial</t>
  </si>
  <si>
    <t>Total amount of payments in arrears for at least 90 days</t>
  </si>
  <si>
    <t xml:space="preserve">total amount of these claims inasmuch as the respective amount in arrears is at least 5% of the claim </t>
  </si>
  <si>
    <t>Apartments</t>
  </si>
  <si>
    <t>Single-and two-family houses</t>
  </si>
  <si>
    <t>Multi-family houses</t>
  </si>
  <si>
    <t xml:space="preserve">Buildings under construction </t>
  </si>
  <si>
    <t>Building land</t>
  </si>
  <si>
    <t>Office buildings</t>
  </si>
  <si>
    <t>Retail buildings</t>
  </si>
  <si>
    <t>Industrial buildings</t>
  </si>
  <si>
    <t>other commercially used buildings</t>
  </si>
  <si>
    <t>Czech Republic</t>
  </si>
  <si>
    <t>other OECD States</t>
  </si>
  <si>
    <t>Publication according to section 28 para. 2 no. 1 a  Pfandbrief Act</t>
  </si>
  <si>
    <t>Mortgage loans used as cover for Mortgage Pfandbriefe according to their amount in tranches</t>
  </si>
  <si>
    <t>up to 300.000 €</t>
  </si>
  <si>
    <t>more than 300.000 € up to 1 mn. €</t>
  </si>
  <si>
    <t>more than 1 mn. € up to 10 mn. €</t>
  </si>
  <si>
    <t>more than 10 mn. €</t>
  </si>
  <si>
    <t>Key figures about outstanding Mortgage Pfandbriefe and Cover Pool</t>
  </si>
  <si>
    <t>Outstanding Mortgage Pfandbriefe</t>
  </si>
  <si>
    <t>thereof fixed-rate Pfandbriefe section (28 para. 1 no. 13)</t>
  </si>
  <si>
    <t>thereof total amount of the claims according section 12 para. 1 which exceed the limits laid down in section 13 para. 1 s. 2 2nd half sentence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</si>
  <si>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</si>
  <si>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</si>
  <si>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</si>
  <si>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</si>
  <si>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(mn €)</t>
  </si>
  <si>
    <t>Net present value pursuant to 
section 6 para. 1 of the Pfandbrief Net Present Value Regulation 
for each foreign currency in € 
section 28 para. 1 no. 14 (Net Total of asset/liability)</t>
  </si>
  <si>
    <t>average loan-to-value ratio, weighted using the mortgage lending value (section 28 para. 2 no. 3)</t>
  </si>
  <si>
    <t>volume-weighted average of the maturity that has passed since the loan was granted (seasoning)  (section 28 para. 2 no. 4)</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</si>
  <si>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</si>
  <si>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</si>
  <si>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</si>
  <si>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</si>
  <si>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</si>
  <si>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</si>
  <si>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</si>
  <si>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Key figures according section 28 para. 1 no. 15 Pfandbrief Act</t>
  </si>
  <si>
    <t>Share of cover assets in the cover pool for which or for whose debtor a default pursuant to Art. 178 para. 1 of Regulation (EU) no. 575/2013 is deemed to have occurred.</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</si>
  <si>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</si>
  <si>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</si>
  <si>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</si>
  <si>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</si>
  <si>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</si>
  <si>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</si>
  <si>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Publication according to section 28 para. 1 no. 2 Pfandbrief Act</t>
  </si>
  <si>
    <t>List of International Securities Identification Numbers of the International Organization for Standardization (ISIN) by Pfandbrief class</t>
  </si>
  <si>
    <t>Veröffentlichung gemäß § 28 Abs. 1 Satz 1 Nr. 2 PfandBG</t>
  </si>
  <si>
    <t>Veröffentlichung gemäß § 28 Abs. 1 Nr. 8 und 9 PfandBG</t>
  </si>
  <si>
    <t>Veröffentlichung gemäß § 28 Abs. 3 Nr. 1 PfandBG</t>
  </si>
  <si>
    <t>Veröffentlichung gemäß § 28 Abs. 1 Satz 1 Nr. 6, 7, 11 bis 13, 15 PfandBG</t>
  </si>
  <si>
    <t>Public Pfandbriefe outstanding and their cover</t>
  </si>
  <si>
    <t>Total Outstanding</t>
  </si>
  <si>
    <t>Public Pfandbriefe</t>
  </si>
  <si>
    <t xml:space="preserve">   thereof derivatives</t>
  </si>
  <si>
    <t>total</t>
  </si>
  <si>
    <t>** Effects of an extension of maturity on the maturity structure of the Pfandbriefe / extension scenario: 12 months. This is an extremely unlikely scenario, which could only come into play after the appointment of a cover pool administrator.</t>
  </si>
  <si>
    <t>Mat-Ex (12 months)**</t>
  </si>
  <si>
    <t>Maturity structure of outstanding Public Pfandbriefe and the Cover Pool assets</t>
  </si>
  <si>
    <t>Publication according to section 28 para. 1 nos. 4, 5 Pfandbrief Act</t>
  </si>
  <si>
    <t>Further Cover Assets for Public Pfandbriefe - in detail</t>
  </si>
  <si>
    <t>Publication according to section 28 para. 1 nos. 8 und 9 Pfandbrief Act</t>
  </si>
  <si>
    <t xml:space="preserve">claims according to section 20 para. 2 no. 2
</t>
  </si>
  <si>
    <t>claims according to section 20 para. 2 nos. 3 a) to c)</t>
  </si>
  <si>
    <t xml:space="preserve">claims according to section 20 para. 2 no. 4
</t>
  </si>
  <si>
    <t>Publication according to section 28 para. nos. 2 and 3 Pfandbrief Act</t>
  </si>
  <si>
    <t>Volume of claims used to cover Public Pfandbriefe split by the individual states in which the borrower is located</t>
  </si>
  <si>
    <t>as well as the total amount of these claims in as much as the respective amount in arrears is at least 5% of the claim</t>
  </si>
  <si>
    <t>Cover assets</t>
  </si>
  <si>
    <t>thereof granted</t>
  </si>
  <si>
    <t>granted for reasons of promoting exports</t>
  </si>
  <si>
    <t>State</t>
  </si>
  <si>
    <t>Regional authorities</t>
  </si>
  <si>
    <t>Local authorities</t>
  </si>
  <si>
    <t>Other debtors</t>
  </si>
  <si>
    <t>International Institutions</t>
  </si>
  <si>
    <t>Amount of claims in arrears for at least 90 days</t>
  </si>
  <si>
    <t>Total amount of these claims if the respective amount in arrears is at least 5 % of the claim</t>
  </si>
  <si>
    <t>Publication according to section 28 para. 3 no. 1 Pfandbrief Act</t>
  </si>
  <si>
    <t xml:space="preserve">Volume of claims used as cover for Public Pfandbriefe according to their amount in tranches </t>
  </si>
  <si>
    <t>up to 10 mn. €</t>
  </si>
  <si>
    <t>more than 10 mn. € up to 100 mn. €</t>
  </si>
  <si>
    <t>more than 100 mn. €</t>
  </si>
  <si>
    <t>Publication according to section 28 para. 1 nos. 6, 7, 11 to 13 and 15 Pfandbrief Act</t>
  </si>
  <si>
    <t>Key figures about outstanding Pfandbriefe and Cover Pool</t>
  </si>
  <si>
    <t>Outstanding Pfandbriefe</t>
  </si>
  <si>
    <t>thereof percentage share of fixed-rate Pfandbriefe (section 28 para. 1 no. 13)</t>
  </si>
  <si>
    <t>day (1-180)</t>
  </si>
  <si>
    <t>thereof total amount of the claims according section 20 para. 1 and 2 which exceed the limits laid down in section 20 para. 3 (section 28 para. 1 no. 11)</t>
  </si>
  <si>
    <t>claims which exceed the limits laid down in section 20 para. 2 no. 2 (section 28 para. 1 no. 12)*</t>
  </si>
  <si>
    <t>claims which exceed the limits laid down in section 20 para. 2 no. 3 (section 28 para. 1 no. 12)*</t>
  </si>
  <si>
    <t>thereof percentage share of fixed-rate cover assets section 28 para. 1 no. 13</t>
  </si>
  <si>
    <t>Net present value pursuant to 
section 6  para. 1 of the Pfandbrief Net Present Value Regulation
for each foreign currency in €
section 28 para. 1 no. 10 (Net Total of asset/liability)</t>
  </si>
  <si>
    <t xml:space="preserve">Largest negative amount within the next 180 days within the meaning of section 4 para. 1a s. 3 Pfandrief Act for Pfandbriefe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</si>
  <si>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</si>
  <si>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</si>
  <si>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</si>
  <si>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</si>
  <si>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</si>
  <si>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3c (credit quality step 1)</t>
  </si>
  <si>
    <t>Publication according to section 28 para. 1 nos. 6, 7 ,11 to 15  and para. 2 nos. 3, 4 Pfandbrief Act</t>
  </si>
  <si>
    <t>Weitere Deckungswerte für Hypothekenpfandbriefe nach § 19 Abs. 1 Satz 1 Nr. 2 a) und b), Nr.3 a) bis c) und Nr. 4</t>
  </si>
  <si>
    <t xml:space="preserve">** Das gesetzliche Überdeckungserfordernis setzt sich aus der barwertigen sichernden Überdeckung gemäß § 4 Abs. 1 PfandBG inkl.  Zins- und Währungsstressszenarien und der nennwertigen sichernden Überdeckung gemäß § 4 Abs. 2 PfandBG zusammen. </t>
  </si>
  <si>
    <t>FäV (12 Monate)</t>
  </si>
  <si>
    <t>*Auswirkungen einer Fälligkeitsverschiebung auf die Laufzeitenstruktur der Pfandbriefe / Verschiebungsszenario: 12 Monate. Es handelt sich hierbei um eine äußerst unwahrscheinliches Szenario, welches erst nach Insolvenz der Pfandbriefbank zur Geltung kommen könnte.</t>
  </si>
  <si>
    <t xml:space="preserve">** The statutory overcollateralization requirement is composed of the net present value of statutory overcollateralization pursuant to section  4 para. 1 PfandBG, including interest rate and currency stress scenarios, and the nominal value of statutory overcollateralization pursuant to section 4 para. 2 PfandBG. </t>
  </si>
  <si>
    <t>Mat-Ex (12 months)*</t>
  </si>
  <si>
    <t>* Effects of an extension of maturity on the maturity structure of the Pfandbriefe / extension scenario: 12 months. This is an extremely unlikely scenario, which could only come into play after the appointment of a cover pool administrator.</t>
  </si>
  <si>
    <t>Risikobarwert</t>
  </si>
  <si>
    <t>risk-adjusted net present value</t>
  </si>
  <si>
    <t>FäV (12 Monate)**</t>
  </si>
  <si>
    <t>**Auswirkungen einer Fälligkeitsverschiebung auf die Laufzeitenstruktur der Pfandbriefe / Verschiebungsszenario: 12 Monate. Es handelt sich hierbei um eine äußerst unwahrscheinliches Szenario, welches erst nach Insolvenz der Pfandbriefbank zur Geltung kommen könnte.</t>
  </si>
  <si>
    <t>Weitere Deckungswerte für öffentliche Pfandbriefe nach § 20 Abs. 2 S.1  Nr.2, §20 Abs.2 S.1 Nr. 3a) bis c) und § 20 Abs. 2 S. 1 Nr. 4</t>
  </si>
  <si>
    <t>Further cover assets for Public Pfandbriefe according to section § 20 para. 2 no. 2, section 20 para. 2 nos. 3 a) to c), section 20 para. 2 no. 4</t>
  </si>
  <si>
    <t>Kennzahlen zur Liquidität nach § 28 Abs. 1 Satz 1 Nr. 6</t>
  </si>
  <si>
    <t>Key figures on liquidity according section 28 para. 1 no. 6 Pfandbrief Act</t>
  </si>
  <si>
    <t>davon Gesamtbetrag der Forderungen, die die Grenzen nach § 13 Abs. 1 Satz 2,2 Halbsatz überschreiten, sowie der Werte nach §19 Abs.1, die die Grenze nach §19 Abs.1 S.7 überschreiten (§ 28 Abs. 1 Satz 1 Nr. 11)</t>
  </si>
  <si>
    <t>DE0001468361, DE0008119504, DE0008153289, DE000A11QAR2, DE000A11QAS0, DE000A11QAW2, DE000A13SWG1, DE000A1EWJQ9, DE000A1R06C5, DE000A2AAVW4</t>
  </si>
  <si>
    <t>y</t>
  </si>
  <si>
    <t>Q1 2026</t>
  </si>
  <si>
    <t>Q1 2025</t>
  </si>
  <si>
    <t>Q1 2025*</t>
  </si>
  <si>
    <t>DE000A11QAU6, DE000A254ZN3, DE000A2AAV88, DE000A2AAVX2, DE000A2E4Y05, DE000A2E4Y39, DE000A2E4ZA7, DE000A2GSLB8, DE000A2GSLQ6, DE000A2GSLV6, DE000A2NBJ96, DE000A2YNVV9, DE000A2YNVY3, DE000A30WF19, DE000A30WF27, DE000A30WF68, DE000A30WFU3, DE000A31RJ11, DE000A31RJ29, DE000A31RJ45, DE000A31RJ52, DE000A31RJ60, DE000A31RJS7, DE000A31RJV1, DE000A31RJZ2, DE000A382624, DE000A382632, DE000A382640, DE000A382673, DE000A382681, DE000A382699, DE000A3826W6, DE000A3826X4, DE000A3826Y2, DE000A3826Z9, DE000A3E5K73, DE000A3E5K99, DE000A3E5KZ2, DE000A3T0X63, DE000A3T0YB8, DE000A3T0YE2, DE000A3T0YF9, DE000A3T0YH5, DE000A3T0YL7</t>
  </si>
  <si>
    <t>DE000A11QAU6, DE000A13SV65, DE000A1RFBQ3, DE000A254ZN3, DE000A2AAV88, DE000A2AAVX2, DE000A2E4Y05, DE000A2E4Y39, DE000A2E4ZA7, DE000A2GSLB8, DE000A2GSLQ6, DE000A2GSLV6, DE000A2NBJ96, DE000A2YNVM8, DE000A2YNVV9, DE000A2YNVY3, DE000A30WF01, DE000A30WF19, DE000A30WF27, DE000A30WF68, DE000A30WFS7, DE000A30WFU3, DE000A30WFZ2, DE000A31RJ03, DE000A31RJ11, DE000A31RJ29, DE000A31RJ37, DE000A31RJ45, DE000A31RJ52, DE000A31RJ60, DE000A31RJS7, DE000A31RJV1, DE000A31RJZ2, DE000A382624, DE000A382632, DE000A3826W6, DE000A3826X4, DE000A3826Y2, DE000A3826Z9, DE000A3E5K73, DE000A3E5K99, DE000A3E5KW9, DE000A3E5KZ2, DE000A3T0X63, DE000A3T0YB8, DE000A3T0YE2, DE000A3T0YF9, DE000A3T0YG7, DE000A3T0YH5, DE000A3T0YJ1, DE000A3T0YL7, DE000A3T0YM5</t>
  </si>
  <si>
    <t>DKK</t>
  </si>
  <si>
    <t>DE0001468361, DE0008119504, DE0008153289, DE000A11QAR2, DE000A11QAS0, DE000A11QAW2, DE000A13SWG1, DE000A1EWJQ9, DE000A1R06C5, DE000A2AAVW4, DE000A31RJX7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</si>
</sst>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0.0\ ;\-\ \ \ \ \ "/>
    <numFmt numFmtId="166" formatCode="0.0%"/>
    <numFmt numFmtId="167" formatCode="0.0"/>
    <numFmt numFmtId="168" formatCode="0.0000"/>
    <numFmt numFmtId="169" formatCode="#,##0.0\ ;\-#,##0.0\ ;&quot;-     &quot;"/>
    <numFmt numFmtId="170" formatCode="#,##0\ ;\-#,##0\ ;\-\ \ \ \ \ "/>
    <numFmt numFmtId="171" formatCode="#,##0_ ;\-#,##0\ "/>
  </numFmts>
  <fonts count="52">
    <font>
      <sz val="10"/>
      <name val="Arial"/>
    </font>
    <font>
      <sz val="10"/>
      <name val="Arial"/>
      <family val="2"/>
    </font>
    <font>
      <sz val="8"/>
      <name val="Arial"/>
      <family val="2"/>
    </font>
    <font>
      <sz val="12"/>
      <name val="Arial MT"/>
    </font>
    <font>
      <sz val="8"/>
      <name val="Arial MT"/>
    </font>
    <font>
      <sz val="10"/>
      <name val="Arial"/>
      <family val="2"/>
    </font>
    <font>
      <sz val="12"/>
      <name val="Arial"/>
      <family val="2"/>
    </font>
    <font>
      <sz val="9"/>
      <name val="Arial"/>
      <family val="2"/>
    </font>
    <font>
      <sz val="8"/>
      <name val="Verdana"/>
      <family val="2"/>
    </font>
    <font>
      <sz val="11"/>
      <name val="Arial"/>
      <family val="2"/>
    </font>
    <font>
      <u/>
      <sz val="11"/>
      <name val="Arial MT"/>
    </font>
    <font>
      <sz val="11"/>
      <name val="Arial MT"/>
    </font>
    <font>
      <sz val="11"/>
      <name val="Arial"/>
      <family val="2"/>
    </font>
    <font>
      <sz val="10"/>
      <color indexed="23"/>
      <name val="Arial"/>
      <family val="2"/>
    </font>
    <font>
      <b/>
      <sz val="8"/>
      <name val="Arial"/>
      <family val="2"/>
    </font>
    <font>
      <u/>
      <sz val="10"/>
      <color indexed="57"/>
      <name val="Arial"/>
      <family val="2"/>
    </font>
    <font>
      <sz val="10"/>
      <color indexed="57"/>
      <name val="Arial"/>
      <family val="2"/>
    </font>
    <font>
      <u/>
      <sz val="11"/>
      <name val="Arial"/>
      <family val="2"/>
    </font>
    <font>
      <sz val="10"/>
      <color indexed="57"/>
      <name val="Arial"/>
      <family val="2"/>
    </font>
    <font>
      <sz val="10"/>
      <color indexed="57"/>
      <name val="Arial MT"/>
    </font>
    <font>
      <sz val="10"/>
      <name val="Arial"/>
      <family val="2"/>
    </font>
    <font>
      <sz val="8"/>
      <name val="Arial"/>
      <family val="2"/>
    </font>
    <font>
      <u/>
      <sz val="10"/>
      <name val="Arial MT"/>
    </font>
    <font>
      <sz val="10"/>
      <name val="Arial"/>
      <family val="2"/>
    </font>
    <font>
      <sz val="10"/>
      <name val="Arial MT"/>
    </font>
    <font>
      <sz val="10"/>
      <name val="Arial"/>
      <family val="2"/>
    </font>
    <font>
      <u/>
      <sz val="10"/>
      <name val="Arial"/>
      <family val="2"/>
    </font>
    <font>
      <sz val="11"/>
      <color indexed="9"/>
      <name val="Calibri"/>
      <family val="2"/>
    </font>
    <font>
      <b/>
      <sz val="11"/>
      <color indexed="52"/>
      <name val="Calibri"/>
      <family val="2"/>
    </font>
    <font>
      <sz val="11"/>
      <color indexed="10"/>
      <name val="Calibri"/>
      <family val="2"/>
    </font>
    <font>
      <sz val="8.5"/>
      <name val="Arial"/>
      <family val="2"/>
    </font>
    <font>
      <b/>
      <sz val="8.5"/>
      <name val="Arial"/>
      <family val="2"/>
    </font>
    <font>
      <b/>
      <sz val="8.5"/>
      <color indexed="63"/>
      <name val="Arial"/>
      <family val="2"/>
    </font>
    <font>
      <b/>
      <sz val="8.5"/>
      <color indexed="9"/>
      <name val="Arial"/>
      <family val="2"/>
    </font>
    <font>
      <b/>
      <sz val="8.5"/>
      <color indexed="59"/>
      <name val="Arial"/>
      <family val="2"/>
    </font>
    <font>
      <sz val="8.5"/>
      <color indexed="63"/>
      <name val="Arial"/>
      <family val="2"/>
    </font>
    <font>
      <sz val="11"/>
      <color indexed="8"/>
      <name val="Calibri"/>
      <family val="2"/>
    </font>
    <font>
      <b/>
      <sz val="11"/>
      <color indexed="63"/>
      <name val="Calibri"/>
      <family val="2"/>
    </font>
    <font>
      <sz val="11"/>
      <color indexed="62"/>
      <name val="Calibri"/>
      <family val="2"/>
    </font>
    <font>
      <b/>
      <sz val="11"/>
      <color indexed="8"/>
      <name val="Calibri"/>
      <family val="2"/>
    </font>
    <font>
      <i/>
      <sz val="11"/>
      <color indexed="23"/>
      <name val="Calibri"/>
      <family val="2"/>
    </font>
    <font>
      <sz val="10"/>
      <color indexed="10"/>
      <name val="Arial"/>
      <family val="2"/>
    </font>
    <font>
      <b/>
      <sz val="10"/>
      <name val="Arial"/>
      <family val="2"/>
    </font>
    <font>
      <sz val="10"/>
      <color indexed="59"/>
      <name val="Arial"/>
      <family val="2"/>
    </font>
    <font>
      <sz val="7"/>
      <name val="Verdana"/>
      <family val="2"/>
      <charset val="1"/>
    </font>
    <font>
      <sz val="8.5"/>
      <color indexed="59"/>
      <name val="Arial"/>
      <family val="2"/>
    </font>
    <font>
      <sz val="10"/>
      <name val="Arial"/>
      <family val="2"/>
      <charset val="1"/>
    </font>
    <font>
      <sz val="10"/>
      <color rgb="FFFF0000"/>
      <name val="Arial"/>
      <family val="2"/>
    </font>
    <font>
      <sz val="12"/>
      <color rgb="FFFF0000"/>
      <name val="Arial"/>
      <family val="2"/>
    </font>
    <font>
      <b/>
      <sz val="8"/>
      <color rgb="FFFF0000"/>
      <name val="Arial"/>
      <family val="2"/>
    </font>
    <font>
      <b/>
      <sz val="8.5"/>
      <color theme="0"/>
      <name val="Arial"/>
      <family val="2"/>
    </font>
    <font>
      <b/>
      <sz val="8.5"/>
      <color theme="1"/>
      <name val="Arial"/>
      <family val="2"/>
    </font>
  </fonts>
  <fills count="30">
    <fill>
      <patternFill patternType="none"/>
    </fill>
    <fill>
      <patternFill patternType="gray125"/>
    </fill>
    <fill>
      <patternFill patternType="solid">
        <fgColor indexed="47"/>
      </patternFill>
    </fill>
    <fill>
      <patternFill patternType="solid">
        <fgColor indexed="43"/>
      </patternFill>
    </fill>
    <fill>
      <patternFill patternType="solid">
        <fgColor indexed="45"/>
      </patternFill>
    </fill>
    <fill>
      <patternFill patternType="solid">
        <fgColor indexed="2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9"/>
      </patternFill>
    </fill>
    <fill>
      <patternFill patternType="solid">
        <fgColor indexed="9"/>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indexed="45"/>
        <bgColor indexed="64"/>
      </patternFill>
    </fill>
    <fill>
      <patternFill patternType="solid">
        <fgColor indexed="8"/>
        <bgColor indexed="64"/>
      </patternFill>
    </fill>
    <fill>
      <patternFill patternType="solid">
        <fgColor indexed="26"/>
        <bgColor indexed="64"/>
      </patternFill>
    </fill>
    <fill>
      <patternFill patternType="solid">
        <fgColor indexed="11"/>
        <bgColor indexed="64"/>
      </patternFill>
    </fill>
    <fill>
      <patternFill patternType="solid">
        <fgColor indexed="43"/>
        <bgColor indexed="64"/>
      </patternFill>
    </fill>
    <fill>
      <patternFill patternType="solid">
        <fgColor indexed="59"/>
        <bgColor indexed="64"/>
      </patternFill>
    </fill>
    <fill>
      <patternFill patternType="solid">
        <fgColor indexed="23"/>
        <bgColor indexed="22"/>
      </patternFill>
    </fill>
    <fill>
      <patternFill patternType="solid">
        <fgColor indexed="55"/>
        <bgColor indexed="64"/>
      </patternFill>
    </fill>
    <fill>
      <patternFill patternType="solid">
        <fgColor theme="0" tint="-4.9989318521683403E-2"/>
        <bgColor indexed="22"/>
      </patternFill>
    </fill>
    <fill>
      <patternFill patternType="solid">
        <fgColor theme="0" tint="-4.9989318521683403E-2"/>
        <bgColor indexed="64"/>
      </patternFill>
    </fill>
    <fill>
      <patternFill patternType="solid">
        <fgColor rgb="FF969696"/>
        <bgColor indexed="6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0"/>
        <bgColor indexed="64"/>
      </patternFill>
    </fill>
    <fill>
      <patternFill patternType="solid">
        <fgColor rgb="FFEAEAEA"/>
        <bgColor rgb="FFDDDDDD"/>
      </patternFill>
    </fill>
  </fills>
  <borders count="6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59"/>
      </left>
      <right style="thin">
        <color indexed="59"/>
      </right>
      <top style="thin">
        <color indexed="59"/>
      </top>
      <bottom/>
      <diagonal/>
    </border>
    <border>
      <left/>
      <right/>
      <top style="thin">
        <color indexed="55"/>
      </top>
      <bottom style="thin">
        <color indexed="55"/>
      </bottom>
      <diagonal/>
    </border>
    <border>
      <left style="thin">
        <color indexed="59"/>
      </left>
      <right style="thin">
        <color indexed="59"/>
      </right>
      <top/>
      <bottom/>
      <diagonal/>
    </border>
    <border>
      <left/>
      <right/>
      <top/>
      <bottom style="thin">
        <color indexed="55"/>
      </bottom>
      <diagonal/>
    </border>
    <border>
      <left/>
      <right/>
      <top style="thin">
        <color indexed="55"/>
      </top>
      <bottom/>
      <diagonal/>
    </border>
    <border>
      <left/>
      <right style="thin">
        <color indexed="59"/>
      </right>
      <top/>
      <bottom/>
      <diagonal/>
    </border>
    <border>
      <left/>
      <right style="thin">
        <color indexed="59"/>
      </right>
      <top/>
      <bottom style="thin">
        <color indexed="55"/>
      </bottom>
      <diagonal/>
    </border>
    <border>
      <left/>
      <right style="thin">
        <color indexed="59"/>
      </right>
      <top style="thin">
        <color indexed="59"/>
      </top>
      <bottom style="thin">
        <color indexed="59"/>
      </bottom>
      <diagonal/>
    </border>
    <border>
      <left style="thin">
        <color indexed="59"/>
      </left>
      <right/>
      <top style="thin">
        <color indexed="59"/>
      </top>
      <bottom style="thin">
        <color indexed="59"/>
      </bottom>
      <diagonal/>
    </border>
    <border>
      <left/>
      <right/>
      <top style="thin">
        <color indexed="59"/>
      </top>
      <bottom style="thin">
        <color indexed="59"/>
      </bottom>
      <diagonal/>
    </border>
    <border>
      <left/>
      <right style="thin">
        <color indexed="59"/>
      </right>
      <top style="thin">
        <color indexed="55"/>
      </top>
      <bottom style="thin">
        <color indexed="55"/>
      </bottom>
      <diagonal/>
    </border>
    <border>
      <left style="thin">
        <color indexed="59"/>
      </left>
      <right style="thin">
        <color indexed="59"/>
      </right>
      <top/>
      <bottom style="thin">
        <color indexed="59"/>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59"/>
      </top>
      <bottom style="thin">
        <color indexed="5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59"/>
      </top>
      <bottom/>
      <diagonal/>
    </border>
    <border>
      <left/>
      <right style="medium">
        <color indexed="64"/>
      </right>
      <top/>
      <bottom style="thin">
        <color indexed="59"/>
      </bottom>
      <diagonal/>
    </border>
    <border>
      <left/>
      <right style="thin">
        <color indexed="55"/>
      </right>
      <top style="thin">
        <color indexed="55"/>
      </top>
      <bottom style="thin">
        <color indexed="55"/>
      </bottom>
      <diagonal/>
    </border>
    <border>
      <left/>
      <right/>
      <top/>
      <bottom style="thin">
        <color indexed="59"/>
      </bottom>
      <diagonal/>
    </border>
    <border>
      <left style="thin">
        <color indexed="55"/>
      </left>
      <right style="thin">
        <color indexed="55"/>
      </right>
      <top/>
      <bottom style="thin">
        <color indexed="55"/>
      </bottom>
      <diagonal/>
    </border>
    <border>
      <left/>
      <right style="thin">
        <color indexed="55"/>
      </right>
      <top/>
      <bottom style="thin">
        <color indexed="55"/>
      </bottom>
      <diagonal/>
    </border>
    <border>
      <left/>
      <right style="thin">
        <color indexed="59"/>
      </right>
      <top/>
      <bottom style="thin">
        <color indexed="59"/>
      </bottom>
      <diagonal/>
    </border>
    <border>
      <left/>
      <right/>
      <top style="thin">
        <color indexed="59"/>
      </top>
      <bottom/>
      <diagonal/>
    </border>
    <border>
      <left/>
      <right style="thin">
        <color indexed="59"/>
      </right>
      <top style="thin">
        <color indexed="59"/>
      </top>
      <bottom/>
      <diagonal/>
    </border>
    <border>
      <left style="thin">
        <color indexed="59"/>
      </left>
      <right/>
      <top style="thin">
        <color indexed="59"/>
      </top>
      <bottom/>
      <diagonal/>
    </border>
    <border>
      <left style="thin">
        <color indexed="59"/>
      </left>
      <right/>
      <top/>
      <bottom/>
      <diagonal/>
    </border>
    <border>
      <left style="thin">
        <color indexed="59"/>
      </left>
      <right style="thin">
        <color indexed="59"/>
      </right>
      <top style="thin">
        <color indexed="59"/>
      </top>
      <bottom style="thin">
        <color indexed="59"/>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55"/>
      </left>
      <right/>
      <top/>
      <bottom style="thin">
        <color indexed="55"/>
      </bottom>
      <diagonal/>
    </border>
    <border>
      <left style="thin">
        <color indexed="59"/>
      </left>
      <right/>
      <top/>
      <bottom style="thin">
        <color indexed="59"/>
      </bottom>
      <diagonal/>
    </border>
    <border>
      <left style="thin">
        <color indexed="55"/>
      </left>
      <right/>
      <top style="thin">
        <color indexed="55"/>
      </top>
      <bottom style="thin">
        <color indexed="55"/>
      </bottom>
      <diagonal/>
    </border>
    <border>
      <left/>
      <right/>
      <top style="thin">
        <color indexed="64"/>
      </top>
      <bottom style="thin">
        <color indexed="64"/>
      </bottom>
      <diagonal/>
    </border>
    <border>
      <left/>
      <right/>
      <top style="thin">
        <color indexed="29"/>
      </top>
      <bottom style="thin">
        <color theme="0"/>
      </bottom>
      <diagonal/>
    </border>
    <border>
      <left style="thin">
        <color theme="0"/>
      </left>
      <right/>
      <top/>
      <bottom/>
      <diagonal/>
    </border>
    <border>
      <left style="thin">
        <color theme="0"/>
      </left>
      <right style="thin">
        <color theme="0"/>
      </right>
      <top style="thin">
        <color theme="0"/>
      </top>
      <bottom/>
      <diagonal/>
    </border>
    <border>
      <left/>
      <right style="thin">
        <color theme="0"/>
      </right>
      <top/>
      <bottom/>
      <diagonal/>
    </border>
    <border>
      <left/>
      <right/>
      <top style="thin">
        <color theme="0"/>
      </top>
      <bottom style="thin">
        <color theme="0"/>
      </bottom>
      <diagonal/>
    </border>
    <border>
      <left style="thin">
        <color indexed="59"/>
      </left>
      <right style="thin">
        <color theme="0"/>
      </right>
      <top style="thin">
        <color indexed="9"/>
      </top>
      <bottom style="thin">
        <color indexed="59"/>
      </bottom>
      <diagonal/>
    </border>
    <border>
      <left style="thin">
        <color theme="0"/>
      </left>
      <right/>
      <top/>
      <bottom style="thin">
        <color indexed="59"/>
      </bottom>
      <diagonal/>
    </border>
    <border>
      <left style="thin">
        <color theme="0"/>
      </left>
      <right/>
      <top style="thin">
        <color indexed="9"/>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9"/>
      </left>
      <right/>
      <top/>
      <bottom style="thin">
        <color theme="0"/>
      </bottom>
      <diagonal/>
    </border>
    <border>
      <left/>
      <right style="thin">
        <color indexed="9"/>
      </right>
      <top/>
      <bottom style="thin">
        <color theme="0"/>
      </bottom>
      <diagonal/>
    </border>
    <border>
      <left/>
      <right style="thin">
        <color theme="0" tint="-0.34998626667073579"/>
      </right>
      <top style="thin">
        <color indexed="55"/>
      </top>
      <bottom style="thin">
        <color indexed="55"/>
      </bottom>
      <diagonal/>
    </border>
    <border>
      <left style="thin">
        <color theme="0" tint="-0.34998626667073579"/>
      </left>
      <right style="thin">
        <color indexed="55"/>
      </right>
      <top/>
      <bottom style="thin">
        <color indexed="55"/>
      </bottom>
      <diagonal/>
    </border>
  </borders>
  <cellStyleXfs count="29">
    <xf numFmtId="0" fontId="0" fillId="0" borderId="0"/>
    <xf numFmtId="0" fontId="36" fillId="4" borderId="0" applyNumberFormat="0" applyBorder="0" applyAlignment="0" applyProtection="0"/>
    <xf numFmtId="0" fontId="36" fillId="2"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6" borderId="0" applyNumberFormat="0" applyBorder="0" applyAlignment="0" applyProtection="0"/>
    <xf numFmtId="0" fontId="36" fillId="2" borderId="0" applyNumberFormat="0" applyBorder="0" applyAlignment="0" applyProtection="0"/>
    <xf numFmtId="0" fontId="36" fillId="7" borderId="0" applyNumberFormat="0" applyBorder="0" applyAlignment="0" applyProtection="0"/>
    <xf numFmtId="0" fontId="36" fillId="9" borderId="0" applyNumberFormat="0" applyBorder="0" applyAlignment="0" applyProtection="0"/>
    <xf numFmtId="0" fontId="36" fillId="3"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2" borderId="0" applyNumberFormat="0" applyBorder="0" applyAlignment="0" applyProtection="0"/>
    <xf numFmtId="0" fontId="27" fillId="10" borderId="0" applyNumberFormat="0" applyBorder="0" applyAlignment="0" applyProtection="0"/>
    <xf numFmtId="0" fontId="27" fillId="9" borderId="0" applyNumberFormat="0" applyBorder="0" applyAlignment="0" applyProtection="0"/>
    <xf numFmtId="0" fontId="27" fillId="3" borderId="0" applyNumberFormat="0" applyBorder="0" applyAlignment="0" applyProtection="0"/>
    <xf numFmtId="0" fontId="27" fillId="7" borderId="0" applyNumberFormat="0" applyBorder="0" applyAlignment="0" applyProtection="0"/>
    <xf numFmtId="0" fontId="27" fillId="10" borderId="0" applyNumberFormat="0" applyBorder="0" applyAlignment="0" applyProtection="0"/>
    <xf numFmtId="0" fontId="27" fillId="2" borderId="0" applyNumberFormat="0" applyBorder="0" applyAlignment="0" applyProtection="0"/>
    <xf numFmtId="0" fontId="37" fillId="11" borderId="1" applyNumberFormat="0" applyAlignment="0" applyProtection="0"/>
    <xf numFmtId="0" fontId="28" fillId="11" borderId="2" applyNumberFormat="0" applyAlignment="0" applyProtection="0"/>
    <xf numFmtId="0" fontId="38" fillId="2" borderId="2" applyNumberFormat="0" applyAlignment="0" applyProtection="0"/>
    <xf numFmtId="0" fontId="39" fillId="0" borderId="3" applyNumberFormat="0" applyFill="0" applyAlignment="0" applyProtection="0"/>
    <xf numFmtId="0" fontId="40" fillId="0" borderId="0" applyNumberFormat="0" applyFill="0" applyBorder="0" applyAlignment="0" applyProtection="0"/>
    <xf numFmtId="9" fontId="1" fillId="0" borderId="0" applyFont="0" applyFill="0" applyBorder="0" applyAlignment="0" applyProtection="0"/>
    <xf numFmtId="0" fontId="46" fillId="0" borderId="0"/>
    <xf numFmtId="0" fontId="3" fillId="0" borderId="0"/>
    <xf numFmtId="164" fontId="8" fillId="0" borderId="0">
      <alignment vertical="center"/>
    </xf>
    <xf numFmtId="0" fontId="29" fillId="0" borderId="0" applyNumberFormat="0" applyFill="0" applyBorder="0" applyAlignment="0" applyProtection="0"/>
  </cellStyleXfs>
  <cellXfs count="438">
    <xf numFmtId="0" fontId="0" fillId="0" borderId="0" xfId="0"/>
    <xf numFmtId="164" fontId="32" fillId="12" borderId="4" xfId="0" applyNumberFormat="1" applyFont="1" applyFill="1" applyBorder="1" applyAlignment="1">
      <alignment horizontal="right" wrapText="1"/>
    </xf>
    <xf numFmtId="164" fontId="30" fillId="0" borderId="5" xfId="0" applyNumberFormat="1" applyFont="1" applyFill="1" applyBorder="1" applyAlignment="1">
      <alignment vertical="center" wrapText="1"/>
    </xf>
    <xf numFmtId="164" fontId="32" fillId="12" borderId="6" xfId="0" applyNumberFormat="1" applyFont="1" applyFill="1" applyBorder="1" applyAlignment="1">
      <alignment horizontal="right" wrapText="1"/>
    </xf>
    <xf numFmtId="0" fontId="31" fillId="0" borderId="0" xfId="0" applyFont="1" applyFill="1" applyBorder="1"/>
    <xf numFmtId="0" fontId="35" fillId="0" borderId="0" xfId="0" applyFont="1" applyBorder="1"/>
    <xf numFmtId="0" fontId="35" fillId="12" borderId="6" xfId="0" applyFont="1" applyFill="1" applyBorder="1" applyAlignment="1">
      <alignment horizontal="right"/>
    </xf>
    <xf numFmtId="0" fontId="6" fillId="13" borderId="0" xfId="26" applyFont="1" applyFill="1"/>
    <xf numFmtId="0" fontId="6" fillId="0" borderId="0" xfId="26" applyFont="1"/>
    <xf numFmtId="164" fontId="5" fillId="0" borderId="0" xfId="0" applyNumberFormat="1" applyFont="1" applyFill="1"/>
    <xf numFmtId="0" fontId="5" fillId="0" borderId="0" xfId="0" applyFont="1" applyFill="1"/>
    <xf numFmtId="0" fontId="6" fillId="0" borderId="0" xfId="0" applyFont="1" applyFill="1"/>
    <xf numFmtId="0" fontId="12" fillId="0" borderId="0" xfId="26" applyFont="1"/>
    <xf numFmtId="0" fontId="13" fillId="0" borderId="0" xfId="0" applyFont="1" applyFill="1"/>
    <xf numFmtId="0" fontId="14" fillId="0" borderId="0" xfId="0" applyFont="1" applyFill="1"/>
    <xf numFmtId="0" fontId="12" fillId="0" borderId="0" xfId="26" applyNumberFormat="1" applyFont="1" applyFill="1"/>
    <xf numFmtId="0" fontId="12" fillId="0" borderId="0" xfId="26" applyFont="1" applyFill="1"/>
    <xf numFmtId="0" fontId="15" fillId="0" borderId="0" xfId="26" applyFont="1"/>
    <xf numFmtId="0" fontId="16" fillId="0" borderId="0" xfId="26" applyFont="1"/>
    <xf numFmtId="14" fontId="9" fillId="0" borderId="0" xfId="26" applyNumberFormat="1" applyFont="1" applyFill="1" applyAlignment="1">
      <alignment horizontal="left"/>
    </xf>
    <xf numFmtId="0" fontId="11" fillId="0" borderId="0" xfId="26" applyFont="1" applyFill="1" applyAlignment="1">
      <alignment horizontal="left"/>
    </xf>
    <xf numFmtId="0" fontId="9" fillId="0" borderId="0" xfId="26" applyFont="1" applyFill="1"/>
    <xf numFmtId="49" fontId="9" fillId="0" borderId="0" xfId="26" applyNumberFormat="1" applyFont="1" applyFill="1"/>
    <xf numFmtId="14" fontId="18" fillId="0" borderId="0" xfId="26" applyNumberFormat="1" applyFont="1" applyFill="1" applyAlignment="1">
      <alignment horizontal="left"/>
    </xf>
    <xf numFmtId="0" fontId="19" fillId="0" borderId="0" xfId="26" applyFont="1" applyFill="1" applyAlignment="1">
      <alignment horizontal="left"/>
    </xf>
    <xf numFmtId="0" fontId="18" fillId="0" borderId="0" xfId="26" applyFont="1" applyFill="1"/>
    <xf numFmtId="49" fontId="18" fillId="0" borderId="0" xfId="26" applyNumberFormat="1" applyFont="1" applyFill="1"/>
    <xf numFmtId="0" fontId="17" fillId="0" borderId="0" xfId="26" applyFont="1" applyFill="1"/>
    <xf numFmtId="0" fontId="16" fillId="0" borderId="0" xfId="26" applyFont="1" applyFill="1"/>
    <xf numFmtId="0" fontId="6" fillId="0" borderId="0" xfId="26" applyFont="1" applyFill="1"/>
    <xf numFmtId="0" fontId="10" fillId="0" borderId="0" xfId="26" applyFont="1" applyFill="1"/>
    <xf numFmtId="0" fontId="9" fillId="0" borderId="0" xfId="26" applyNumberFormat="1" applyFont="1" applyFill="1"/>
    <xf numFmtId="0" fontId="6" fillId="0" borderId="0" xfId="0" applyFont="1" applyFill="1" applyAlignment="1"/>
    <xf numFmtId="0" fontId="20" fillId="14" borderId="0" xfId="26" applyFont="1" applyFill="1"/>
    <xf numFmtId="0" fontId="25" fillId="15" borderId="0" xfId="26" applyFont="1" applyFill="1"/>
    <xf numFmtId="49" fontId="25" fillId="15" borderId="0" xfId="26" applyNumberFormat="1" applyFont="1" applyFill="1"/>
    <xf numFmtId="0" fontId="20" fillId="15" borderId="0" xfId="26" applyFont="1" applyFill="1"/>
    <xf numFmtId="0" fontId="21" fillId="15" borderId="0" xfId="26" applyFont="1" applyFill="1"/>
    <xf numFmtId="0" fontId="21" fillId="16" borderId="0" xfId="26" applyFont="1" applyFill="1"/>
    <xf numFmtId="0" fontId="22" fillId="15" borderId="0" xfId="26" applyFont="1" applyFill="1"/>
    <xf numFmtId="14" fontId="23" fillId="15" borderId="0" xfId="26" applyNumberFormat="1" applyFont="1" applyFill="1" applyAlignment="1">
      <alignment horizontal="left"/>
    </xf>
    <xf numFmtId="0" fontId="24" fillId="15" borderId="0" xfId="26" applyFont="1" applyFill="1" applyAlignment="1">
      <alignment horizontal="left"/>
    </xf>
    <xf numFmtId="0" fontId="26" fillId="14" borderId="0" xfId="26" applyFont="1" applyFill="1"/>
    <xf numFmtId="14" fontId="20" fillId="14" borderId="0" xfId="26" applyNumberFormat="1" applyFont="1" applyFill="1" applyAlignment="1">
      <alignment horizontal="left"/>
    </xf>
    <xf numFmtId="0" fontId="20" fillId="14" borderId="0" xfId="26" applyNumberFormat="1" applyFont="1" applyFill="1"/>
    <xf numFmtId="0" fontId="22" fillId="17" borderId="0" xfId="26" applyFont="1" applyFill="1"/>
    <xf numFmtId="0" fontId="24" fillId="0" borderId="0" xfId="26" applyFont="1"/>
    <xf numFmtId="0" fontId="24" fillId="17" borderId="0" xfId="26" applyFont="1" applyFill="1"/>
    <xf numFmtId="0" fontId="20" fillId="0" borderId="0" xfId="26" applyFont="1"/>
    <xf numFmtId="49" fontId="24" fillId="18" borderId="0" xfId="26" applyNumberFormat="1" applyFont="1" applyFill="1"/>
    <xf numFmtId="49" fontId="23" fillId="18" borderId="0" xfId="26" applyNumberFormat="1" applyFont="1" applyFill="1"/>
    <xf numFmtId="0" fontId="20" fillId="19" borderId="0" xfId="26" applyNumberFormat="1" applyFont="1" applyFill="1"/>
    <xf numFmtId="49" fontId="23" fillId="19" borderId="0" xfId="26" applyNumberFormat="1" applyFont="1" applyFill="1"/>
    <xf numFmtId="0" fontId="20" fillId="0" borderId="0" xfId="26" applyFont="1" applyFill="1"/>
    <xf numFmtId="0" fontId="20" fillId="0" borderId="0" xfId="26" quotePrefix="1" applyFont="1"/>
    <xf numFmtId="0" fontId="21" fillId="0" borderId="0" xfId="26" applyFont="1"/>
    <xf numFmtId="0" fontId="21" fillId="0" borderId="0" xfId="26" quotePrefix="1" applyFont="1"/>
    <xf numFmtId="0" fontId="7" fillId="14" borderId="0" xfId="26" applyFont="1" applyFill="1"/>
    <xf numFmtId="0" fontId="7" fillId="0" borderId="0" xfId="26" applyFont="1" applyFill="1"/>
    <xf numFmtId="0" fontId="1" fillId="0" borderId="0" xfId="0" applyFont="1" applyFill="1"/>
    <xf numFmtId="164" fontId="1" fillId="0" borderId="0" xfId="0" applyNumberFormat="1" applyFont="1" applyFill="1"/>
    <xf numFmtId="164" fontId="32" fillId="20" borderId="0" xfId="0" applyNumberFormat="1" applyFont="1" applyFill="1" applyBorder="1" applyAlignment="1"/>
    <xf numFmtId="0" fontId="32" fillId="20" borderId="7" xfId="0" applyFont="1" applyFill="1" applyBorder="1" applyAlignment="1">
      <alignment vertical="top"/>
    </xf>
    <xf numFmtId="164" fontId="30" fillId="21" borderId="7" xfId="0" applyNumberFormat="1" applyFont="1" applyFill="1" applyBorder="1" applyAlignment="1">
      <alignment horizontal="right" vertical="center"/>
    </xf>
    <xf numFmtId="164" fontId="30" fillId="0" borderId="0" xfId="0" applyNumberFormat="1" applyFont="1" applyBorder="1" applyAlignment="1">
      <alignment vertical="top"/>
    </xf>
    <xf numFmtId="164" fontId="30" fillId="20" borderId="7" xfId="0" applyNumberFormat="1" applyFont="1" applyFill="1" applyBorder="1" applyAlignment="1">
      <alignment vertical="top"/>
    </xf>
    <xf numFmtId="166" fontId="30" fillId="0" borderId="0" xfId="24" applyNumberFormat="1" applyFont="1" applyFill="1" applyBorder="1" applyAlignment="1">
      <alignment horizontal="right" vertical="top"/>
    </xf>
    <xf numFmtId="165" fontId="30" fillId="0" borderId="0" xfId="0" applyNumberFormat="1" applyFont="1" applyFill="1" applyBorder="1" applyAlignment="1">
      <alignment horizontal="right" vertical="top"/>
    </xf>
    <xf numFmtId="164" fontId="30" fillId="0" borderId="7" xfId="0" applyNumberFormat="1" applyFont="1" applyFill="1" applyBorder="1" applyAlignment="1">
      <alignment vertical="top"/>
    </xf>
    <xf numFmtId="165" fontId="30" fillId="14" borderId="7" xfId="0" applyNumberFormat="1" applyFont="1" applyFill="1" applyBorder="1"/>
    <xf numFmtId="164" fontId="30" fillId="0" borderId="8" xfId="0" applyNumberFormat="1" applyFont="1" applyBorder="1"/>
    <xf numFmtId="164" fontId="30" fillId="0" borderId="7" xfId="0" applyNumberFormat="1" applyFont="1" applyBorder="1" applyAlignment="1">
      <alignment vertical="top"/>
    </xf>
    <xf numFmtId="164" fontId="31" fillId="13" borderId="7" xfId="0" applyNumberFormat="1" applyFont="1" applyFill="1" applyBorder="1" applyAlignment="1">
      <alignment vertical="top"/>
    </xf>
    <xf numFmtId="164" fontId="30" fillId="0" borderId="5" xfId="0" applyNumberFormat="1" applyFont="1" applyFill="1" applyBorder="1" applyAlignment="1">
      <alignment vertical="center"/>
    </xf>
    <xf numFmtId="165" fontId="31" fillId="14" borderId="7" xfId="0" applyNumberFormat="1" applyFont="1" applyFill="1" applyBorder="1"/>
    <xf numFmtId="164" fontId="31" fillId="13" borderId="5" xfId="0" applyNumberFormat="1" applyFont="1" applyFill="1" applyBorder="1" applyAlignment="1">
      <alignment vertical="center"/>
    </xf>
    <xf numFmtId="164" fontId="30" fillId="0" borderId="0" xfId="0" applyNumberFormat="1" applyFont="1" applyFill="1" applyBorder="1" applyAlignment="1">
      <alignment vertical="center"/>
    </xf>
    <xf numFmtId="164" fontId="31" fillId="0" borderId="0" xfId="0" applyNumberFormat="1" applyFont="1" applyFill="1" applyBorder="1" applyAlignment="1">
      <alignment horizontal="left" vertical="center"/>
    </xf>
    <xf numFmtId="164" fontId="30" fillId="0" borderId="5" xfId="0" applyNumberFormat="1" applyFont="1" applyFill="1" applyBorder="1"/>
    <xf numFmtId="164" fontId="31" fillId="0" borderId="5" xfId="0" applyNumberFormat="1" applyFont="1" applyFill="1" applyBorder="1"/>
    <xf numFmtId="164" fontId="30" fillId="0" borderId="9" xfId="0" applyNumberFormat="1" applyFont="1" applyFill="1" applyBorder="1"/>
    <xf numFmtId="164" fontId="30" fillId="0" borderId="10" xfId="0" applyNumberFormat="1" applyFont="1" applyFill="1" applyBorder="1" applyAlignment="1">
      <alignment vertical="top" wrapText="1"/>
    </xf>
    <xf numFmtId="0" fontId="1" fillId="0" borderId="11" xfId="0" applyFont="1" applyFill="1" applyBorder="1"/>
    <xf numFmtId="164" fontId="31" fillId="0" borderId="5" xfId="0" applyNumberFormat="1" applyFont="1" applyFill="1" applyBorder="1" applyAlignment="1">
      <alignment vertical="center"/>
    </xf>
    <xf numFmtId="164" fontId="33" fillId="22" borderId="12" xfId="0" applyNumberFormat="1" applyFont="1" applyFill="1" applyBorder="1" applyAlignment="1">
      <alignment horizontal="right"/>
    </xf>
    <xf numFmtId="164" fontId="33" fillId="22" borderId="13" xfId="0" applyNumberFormat="1" applyFont="1" applyFill="1" applyBorder="1" applyAlignment="1">
      <alignment horizontal="right"/>
    </xf>
    <xf numFmtId="164" fontId="1" fillId="0" borderId="11" xfId="0" applyNumberFormat="1" applyFont="1" applyFill="1" applyBorder="1"/>
    <xf numFmtId="164" fontId="30" fillId="0" borderId="14" xfId="0" applyNumberFormat="1" applyFont="1" applyFill="1" applyBorder="1" applyAlignment="1">
      <alignment vertical="center"/>
    </xf>
    <xf numFmtId="164" fontId="1" fillId="0" borderId="13" xfId="0" applyNumberFormat="1" applyFont="1" applyFill="1" applyBorder="1"/>
    <xf numFmtId="164" fontId="33" fillId="22" borderId="12" xfId="0" applyNumberFormat="1" applyFont="1" applyFill="1" applyBorder="1" applyAlignment="1">
      <alignment horizontal="center"/>
    </xf>
    <xf numFmtId="164" fontId="5" fillId="0" borderId="13" xfId="0" applyNumberFormat="1" applyFont="1" applyFill="1" applyBorder="1"/>
    <xf numFmtId="164" fontId="5" fillId="0" borderId="11" xfId="0" applyNumberFormat="1" applyFont="1" applyFill="1" applyBorder="1"/>
    <xf numFmtId="0" fontId="1" fillId="0" borderId="13" xfId="0" applyFont="1" applyFill="1" applyBorder="1"/>
    <xf numFmtId="0" fontId="6" fillId="0" borderId="13" xfId="0" applyFont="1" applyFill="1" applyBorder="1"/>
    <xf numFmtId="0" fontId="6" fillId="0" borderId="11" xfId="0" applyFont="1" applyFill="1" applyBorder="1"/>
    <xf numFmtId="164" fontId="33" fillId="22" borderId="15" xfId="0" applyNumberFormat="1" applyFont="1" applyFill="1" applyBorder="1" applyAlignment="1">
      <alignment horizontal="right"/>
    </xf>
    <xf numFmtId="164" fontId="31" fillId="0" borderId="7" xfId="0" applyNumberFormat="1" applyFont="1" applyFill="1" applyBorder="1" applyAlignment="1">
      <alignment vertical="top"/>
    </xf>
    <xf numFmtId="164" fontId="30" fillId="0" borderId="7" xfId="0" applyNumberFormat="1" applyFont="1" applyFill="1" applyBorder="1" applyAlignment="1">
      <alignment vertical="center"/>
    </xf>
    <xf numFmtId="164" fontId="33" fillId="22" borderId="6" xfId="0" applyNumberFormat="1" applyFont="1" applyFill="1" applyBorder="1" applyAlignment="1">
      <alignment horizontal="right"/>
    </xf>
    <xf numFmtId="0" fontId="41" fillId="0" borderId="0" xfId="0" applyFont="1"/>
    <xf numFmtId="0" fontId="30" fillId="0" borderId="0" xfId="0" applyFont="1" applyBorder="1"/>
    <xf numFmtId="0" fontId="30" fillId="0" borderId="16" xfId="0" applyFont="1" applyBorder="1"/>
    <xf numFmtId="0" fontId="30" fillId="0" borderId="0" xfId="0" applyFont="1" applyFill="1" applyBorder="1"/>
    <xf numFmtId="0" fontId="35" fillId="0" borderId="0" xfId="0" applyFont="1" applyBorder="1" applyAlignment="1"/>
    <xf numFmtId="0" fontId="31" fillId="0" borderId="0" xfId="0" applyFont="1" applyFill="1" applyBorder="1" applyAlignment="1"/>
    <xf numFmtId="164" fontId="5" fillId="0" borderId="0" xfId="0" applyNumberFormat="1" applyFont="1" applyFill="1" applyBorder="1"/>
    <xf numFmtId="0" fontId="5" fillId="0" borderId="17" xfId="0" applyFont="1" applyFill="1" applyBorder="1"/>
    <xf numFmtId="0" fontId="5" fillId="0" borderId="16" xfId="0" applyFont="1" applyFill="1" applyBorder="1"/>
    <xf numFmtId="0" fontId="5" fillId="0" borderId="18" xfId="0" applyFont="1" applyFill="1" applyBorder="1"/>
    <xf numFmtId="0" fontId="13" fillId="0" borderId="19" xfId="0" applyFont="1" applyFill="1" applyBorder="1"/>
    <xf numFmtId="0" fontId="41" fillId="0" borderId="19" xfId="0" applyFont="1" applyBorder="1"/>
    <xf numFmtId="0" fontId="5" fillId="0" borderId="19" xfId="0" applyFont="1" applyFill="1" applyBorder="1"/>
    <xf numFmtId="0" fontId="14" fillId="0" borderId="19" xfId="0" applyFont="1" applyFill="1" applyBorder="1"/>
    <xf numFmtId="0" fontId="5" fillId="0" borderId="20" xfId="0" applyFont="1" applyFill="1" applyBorder="1"/>
    <xf numFmtId="0" fontId="6" fillId="0" borderId="17" xfId="0" applyFont="1" applyFill="1" applyBorder="1"/>
    <xf numFmtId="164" fontId="30" fillId="0" borderId="0" xfId="0" applyNumberFormat="1" applyFont="1" applyFill="1" applyBorder="1"/>
    <xf numFmtId="0" fontId="6" fillId="0" borderId="16" xfId="0" applyFont="1" applyFill="1" applyBorder="1"/>
    <xf numFmtId="0" fontId="6" fillId="0" borderId="17" xfId="0" applyFont="1" applyFill="1" applyBorder="1" applyAlignment="1"/>
    <xf numFmtId="0" fontId="6" fillId="0" borderId="16" xfId="0" applyFont="1" applyFill="1" applyBorder="1" applyAlignment="1"/>
    <xf numFmtId="0" fontId="6" fillId="0" borderId="21" xfId="0" applyFont="1" applyFill="1" applyBorder="1"/>
    <xf numFmtId="164" fontId="31" fillId="0" borderId="0" xfId="0" applyNumberFormat="1" applyFont="1" applyBorder="1"/>
    <xf numFmtId="164" fontId="30" fillId="0" borderId="0" xfId="0" applyNumberFormat="1" applyFont="1" applyFill="1" applyBorder="1" applyAlignment="1">
      <alignment wrapText="1"/>
    </xf>
    <xf numFmtId="164" fontId="5" fillId="0" borderId="17" xfId="0" applyNumberFormat="1" applyFont="1" applyFill="1" applyBorder="1"/>
    <xf numFmtId="164" fontId="5" fillId="0" borderId="16" xfId="0" applyNumberFormat="1" applyFont="1" applyFill="1" applyBorder="1"/>
    <xf numFmtId="0" fontId="5" fillId="0" borderId="22" xfId="0" applyFont="1" applyFill="1" applyBorder="1"/>
    <xf numFmtId="0" fontId="5" fillId="0" borderId="23" xfId="0" applyFont="1" applyFill="1" applyBorder="1"/>
    <xf numFmtId="0" fontId="5" fillId="0" borderId="24" xfId="0" applyFont="1" applyFill="1" applyBorder="1"/>
    <xf numFmtId="164" fontId="33" fillId="22" borderId="0" xfId="0" applyNumberFormat="1" applyFont="1" applyFill="1" applyBorder="1" applyAlignment="1">
      <alignment horizontal="left"/>
    </xf>
    <xf numFmtId="164" fontId="33" fillId="22" borderId="9" xfId="0" applyNumberFormat="1" applyFont="1" applyFill="1" applyBorder="1" applyAlignment="1">
      <alignment horizontal="right"/>
    </xf>
    <xf numFmtId="0" fontId="1" fillId="0" borderId="18" xfId="0" applyFont="1" applyFill="1" applyBorder="1"/>
    <xf numFmtId="0" fontId="0" fillId="0" borderId="19" xfId="0" applyBorder="1"/>
    <xf numFmtId="0" fontId="1" fillId="0" borderId="19" xfId="0" applyFont="1" applyFill="1" applyBorder="1"/>
    <xf numFmtId="0" fontId="14" fillId="0" borderId="20" xfId="0" applyFont="1" applyFill="1" applyBorder="1"/>
    <xf numFmtId="0" fontId="1" fillId="0" borderId="17" xfId="0" applyFont="1" applyFill="1" applyBorder="1"/>
    <xf numFmtId="0" fontId="1" fillId="0" borderId="16" xfId="0" applyFont="1" applyFill="1" applyBorder="1"/>
    <xf numFmtId="164" fontId="5" fillId="0" borderId="21" xfId="0" applyNumberFormat="1" applyFont="1" applyFill="1" applyBorder="1"/>
    <xf numFmtId="0" fontId="1" fillId="0" borderId="22" xfId="0" applyFont="1" applyFill="1" applyBorder="1"/>
    <xf numFmtId="0" fontId="1" fillId="0" borderId="23" xfId="0" applyFont="1" applyFill="1" applyBorder="1"/>
    <xf numFmtId="0" fontId="1" fillId="0" borderId="24" xfId="0" applyFont="1" applyFill="1" applyBorder="1"/>
    <xf numFmtId="0" fontId="1" fillId="0" borderId="20" xfId="0" applyFont="1" applyFill="1" applyBorder="1"/>
    <xf numFmtId="164" fontId="1" fillId="0" borderId="17" xfId="0" applyNumberFormat="1" applyFont="1" applyFill="1" applyBorder="1"/>
    <xf numFmtId="164" fontId="1" fillId="0" borderId="16" xfId="0" applyNumberFormat="1" applyFont="1" applyFill="1" applyBorder="1"/>
    <xf numFmtId="164" fontId="1" fillId="0" borderId="21" xfId="0" applyNumberFormat="1" applyFont="1" applyFill="1" applyBorder="1"/>
    <xf numFmtId="164" fontId="1" fillId="0" borderId="25" xfId="0" applyNumberFormat="1" applyFont="1" applyFill="1" applyBorder="1"/>
    <xf numFmtId="164" fontId="1" fillId="0" borderId="26" xfId="0" applyNumberFormat="1" applyFont="1" applyFill="1" applyBorder="1"/>
    <xf numFmtId="0" fontId="1" fillId="0" borderId="21" xfId="0" applyFont="1" applyFill="1" applyBorder="1"/>
    <xf numFmtId="165" fontId="31" fillId="14" borderId="27" xfId="0" applyNumberFormat="1" applyFont="1" applyFill="1" applyBorder="1"/>
    <xf numFmtId="165" fontId="30" fillId="14" borderId="27" xfId="0" applyNumberFormat="1" applyFont="1" applyFill="1" applyBorder="1"/>
    <xf numFmtId="164" fontId="30" fillId="0" borderId="7" xfId="0" applyNumberFormat="1" applyFont="1" applyFill="1" applyBorder="1" applyAlignment="1">
      <alignment vertical="top" wrapText="1"/>
    </xf>
    <xf numFmtId="164" fontId="42" fillId="0" borderId="16" xfId="0" applyNumberFormat="1" applyFont="1" applyFill="1" applyBorder="1"/>
    <xf numFmtId="164" fontId="42" fillId="0" borderId="0" xfId="0" applyNumberFormat="1" applyFont="1" applyFill="1"/>
    <xf numFmtId="164" fontId="34" fillId="22" borderId="28" xfId="0" applyNumberFormat="1" applyFont="1" applyFill="1" applyBorder="1" applyAlignment="1">
      <alignment vertical="center"/>
    </xf>
    <xf numFmtId="0" fontId="30" fillId="22" borderId="0" xfId="0" applyFont="1" applyFill="1" applyBorder="1" applyAlignment="1"/>
    <xf numFmtId="0" fontId="30" fillId="0" borderId="9" xfId="0" applyFont="1" applyFill="1" applyBorder="1"/>
    <xf numFmtId="164" fontId="30" fillId="14" borderId="7" xfId="0" applyNumberFormat="1" applyFont="1" applyFill="1" applyBorder="1" applyAlignment="1">
      <alignment horizontal="right" vertical="top"/>
    </xf>
    <xf numFmtId="164" fontId="30" fillId="14" borderId="10" xfId="0" applyNumberFormat="1" applyFont="1" applyFill="1" applyBorder="1" applyAlignment="1">
      <alignment horizontal="right"/>
    </xf>
    <xf numFmtId="164" fontId="30" fillId="14" borderId="29" xfId="0" applyNumberFormat="1" applyFont="1" applyFill="1" applyBorder="1" applyAlignment="1">
      <alignment horizontal="right"/>
    </xf>
    <xf numFmtId="164" fontId="30" fillId="14" borderId="30" xfId="0" applyNumberFormat="1" applyFont="1" applyFill="1" applyBorder="1" applyAlignment="1">
      <alignment horizontal="right"/>
    </xf>
    <xf numFmtId="164" fontId="33" fillId="22" borderId="0" xfId="0" applyNumberFormat="1" applyFont="1" applyFill="1" applyBorder="1" applyAlignment="1">
      <alignment horizontal="right"/>
    </xf>
    <xf numFmtId="164" fontId="33" fillId="22" borderId="6" xfId="0" applyNumberFormat="1" applyFont="1" applyFill="1" applyBorder="1" applyAlignment="1">
      <alignment horizontal="left"/>
    </xf>
    <xf numFmtId="164" fontId="32" fillId="22" borderId="28" xfId="0" applyNumberFormat="1" applyFont="1" applyFill="1" applyBorder="1" applyAlignment="1">
      <alignment horizontal="right"/>
    </xf>
    <xf numFmtId="164" fontId="32" fillId="22" borderId="31" xfId="0" applyNumberFormat="1" applyFont="1" applyFill="1" applyBorder="1" applyAlignment="1">
      <alignment horizontal="right"/>
    </xf>
    <xf numFmtId="164" fontId="32" fillId="22" borderId="12" xfId="0" applyNumberFormat="1" applyFont="1" applyFill="1" applyBorder="1" applyAlignment="1">
      <alignment horizontal="left"/>
    </xf>
    <xf numFmtId="164" fontId="32" fillId="22" borderId="0" xfId="0" applyNumberFormat="1" applyFont="1" applyFill="1" applyBorder="1" applyAlignment="1">
      <alignment horizontal="right"/>
    </xf>
    <xf numFmtId="164" fontId="32" fillId="22" borderId="32" xfId="0" applyNumberFormat="1" applyFont="1" applyFill="1" applyBorder="1" applyAlignment="1">
      <alignment horizontal="right"/>
    </xf>
    <xf numFmtId="164" fontId="32" fillId="22" borderId="33" xfId="0" applyNumberFormat="1" applyFont="1" applyFill="1" applyBorder="1" applyAlignment="1">
      <alignment horizontal="right"/>
    </xf>
    <xf numFmtId="164" fontId="32" fillId="12" borderId="12" xfId="0" applyNumberFormat="1" applyFont="1" applyFill="1" applyBorder="1" applyAlignment="1">
      <alignment horizontal="right" wrapText="1"/>
    </xf>
    <xf numFmtId="164" fontId="32" fillId="12" borderId="34" xfId="0" applyNumberFormat="1" applyFont="1" applyFill="1" applyBorder="1" applyAlignment="1">
      <alignment horizontal="right" wrapText="1"/>
    </xf>
    <xf numFmtId="164" fontId="32" fillId="12" borderId="12" xfId="0" applyNumberFormat="1" applyFont="1" applyFill="1" applyBorder="1" applyAlignment="1">
      <alignment horizontal="left"/>
    </xf>
    <xf numFmtId="164" fontId="32" fillId="12" borderId="13" xfId="0" applyNumberFormat="1" applyFont="1" applyFill="1" applyBorder="1" applyAlignment="1">
      <alignment horizontal="left"/>
    </xf>
    <xf numFmtId="164" fontId="32" fillId="12" borderId="35" xfId="0" applyNumberFormat="1" applyFont="1" applyFill="1" applyBorder="1" applyAlignment="1">
      <alignment horizontal="right"/>
    </xf>
    <xf numFmtId="164" fontId="32" fillId="12" borderId="36" xfId="0" applyNumberFormat="1" applyFont="1" applyFill="1" applyBorder="1" applyAlignment="1">
      <alignment horizontal="right" wrapText="1"/>
    </xf>
    <xf numFmtId="164" fontId="32" fillId="12" borderId="0" xfId="0" applyNumberFormat="1" applyFont="1" applyFill="1" applyBorder="1" applyAlignment="1">
      <alignment horizontal="right" wrapText="1"/>
    </xf>
    <xf numFmtId="164" fontId="32" fillId="12" borderId="9" xfId="0" applyNumberFormat="1" applyFont="1" applyFill="1" applyBorder="1" applyAlignment="1">
      <alignment horizontal="right" wrapText="1"/>
    </xf>
    <xf numFmtId="164" fontId="32" fillId="22" borderId="4" xfId="0" applyNumberFormat="1" applyFont="1" applyFill="1" applyBorder="1" applyAlignment="1">
      <alignment horizontal="left" wrapText="1"/>
    </xf>
    <xf numFmtId="164" fontId="32" fillId="22" borderId="6" xfId="0" applyNumberFormat="1" applyFont="1" applyFill="1" applyBorder="1" applyAlignment="1">
      <alignment horizontal="left" wrapText="1"/>
    </xf>
    <xf numFmtId="164" fontId="32" fillId="22" borderId="13" xfId="0" applyNumberFormat="1" applyFont="1" applyFill="1" applyBorder="1" applyAlignment="1">
      <alignment horizontal="left" wrapText="1"/>
    </xf>
    <xf numFmtId="164" fontId="32" fillId="22" borderId="11" xfId="0" applyNumberFormat="1" applyFont="1" applyFill="1" applyBorder="1" applyAlignment="1">
      <alignment horizontal="left" wrapText="1"/>
    </xf>
    <xf numFmtId="164" fontId="32" fillId="22" borderId="12" xfId="0" applyNumberFormat="1" applyFont="1" applyFill="1" applyBorder="1" applyAlignment="1">
      <alignment horizontal="left" wrapText="1"/>
    </xf>
    <xf numFmtId="164" fontId="33" fillId="22" borderId="35" xfId="0" applyNumberFormat="1" applyFont="1" applyFill="1" applyBorder="1" applyAlignment="1">
      <alignment horizontal="right" wrapText="1"/>
    </xf>
    <xf numFmtId="0" fontId="1" fillId="0" borderId="17" xfId="0" applyFont="1" applyFill="1" applyBorder="1" applyAlignment="1">
      <alignment wrapText="1"/>
    </xf>
    <xf numFmtId="164" fontId="30" fillId="0" borderId="9" xfId="0" applyNumberFormat="1" applyFont="1" applyFill="1" applyBorder="1" applyAlignment="1">
      <alignment wrapText="1"/>
    </xf>
    <xf numFmtId="0" fontId="30" fillId="0" borderId="0" xfId="0" applyFont="1" applyFill="1" applyBorder="1" applyAlignment="1">
      <alignment wrapText="1"/>
    </xf>
    <xf numFmtId="164" fontId="33" fillId="22" borderId="0" xfId="0" applyNumberFormat="1" applyFont="1" applyFill="1" applyBorder="1" applyAlignment="1">
      <alignment horizontal="left" wrapText="1"/>
    </xf>
    <xf numFmtId="0" fontId="1" fillId="0" borderId="0" xfId="0" applyFont="1" applyFill="1" applyAlignment="1">
      <alignment wrapText="1"/>
    </xf>
    <xf numFmtId="164" fontId="1" fillId="0" borderId="5" xfId="0" applyNumberFormat="1" applyFont="1" applyFill="1" applyBorder="1"/>
    <xf numFmtId="164" fontId="42" fillId="13" borderId="7" xfId="0" applyNumberFormat="1" applyFont="1" applyFill="1" applyBorder="1" applyAlignment="1">
      <alignment vertical="top"/>
    </xf>
    <xf numFmtId="165" fontId="30" fillId="0" borderId="0" xfId="0" applyNumberFormat="1" applyFont="1" applyFill="1" applyBorder="1" applyAlignment="1">
      <alignment horizontal="right"/>
    </xf>
    <xf numFmtId="0" fontId="43" fillId="0" borderId="0" xfId="0" applyFont="1" applyFill="1"/>
    <xf numFmtId="164" fontId="43" fillId="0" borderId="0" xfId="0" applyNumberFormat="1" applyFont="1" applyFill="1"/>
    <xf numFmtId="168" fontId="1" fillId="0" borderId="0" xfId="0" applyNumberFormat="1" applyFont="1" applyFill="1"/>
    <xf numFmtId="2" fontId="6" fillId="0" borderId="13" xfId="0" applyNumberFormat="1" applyFont="1" applyFill="1" applyBorder="1"/>
    <xf numFmtId="4" fontId="1" fillId="0" borderId="0" xfId="0" applyNumberFormat="1" applyFont="1" applyFill="1"/>
    <xf numFmtId="164" fontId="30" fillId="0" borderId="0" xfId="0" applyNumberFormat="1" applyFont="1" applyFill="1" applyBorder="1" applyAlignment="1">
      <alignment vertical="center" wrapText="1"/>
    </xf>
    <xf numFmtId="164" fontId="31" fillId="13" borderId="0" xfId="0" applyNumberFormat="1" applyFont="1" applyFill="1" applyBorder="1" applyAlignment="1">
      <alignment vertical="center"/>
    </xf>
    <xf numFmtId="165" fontId="31" fillId="0" borderId="0" xfId="0" applyNumberFormat="1" applyFont="1" applyFill="1" applyBorder="1"/>
    <xf numFmtId="164" fontId="5" fillId="0" borderId="17" xfId="0" applyNumberFormat="1" applyFont="1" applyFill="1" applyBorder="1" applyAlignment="1">
      <alignment wrapText="1"/>
    </xf>
    <xf numFmtId="164" fontId="31" fillId="0" borderId="0" xfId="0" applyNumberFormat="1" applyFont="1" applyFill="1" applyBorder="1" applyAlignment="1">
      <alignment horizontal="left" vertical="center" wrapText="1"/>
    </xf>
    <xf numFmtId="164" fontId="5" fillId="0" borderId="16" xfId="0" applyNumberFormat="1" applyFont="1" applyFill="1" applyBorder="1" applyAlignment="1">
      <alignment wrapText="1"/>
    </xf>
    <xf numFmtId="164" fontId="5" fillId="0" borderId="0" xfId="0" applyNumberFormat="1" applyFont="1" applyFill="1" applyAlignment="1">
      <alignment wrapText="1"/>
    </xf>
    <xf numFmtId="164" fontId="2" fillId="0" borderId="0" xfId="0" applyNumberFormat="1" applyFont="1" applyBorder="1" applyAlignment="1">
      <alignment vertical="top"/>
    </xf>
    <xf numFmtId="4" fontId="2" fillId="0" borderId="0" xfId="24" applyNumberFormat="1" applyFont="1" applyFill="1" applyBorder="1" applyAlignment="1">
      <alignment horizontal="right" vertical="top"/>
    </xf>
    <xf numFmtId="166" fontId="2" fillId="0" borderId="0" xfId="24" applyNumberFormat="1" applyFont="1" applyFill="1" applyBorder="1" applyAlignment="1">
      <alignment horizontal="right" vertical="top"/>
    </xf>
    <xf numFmtId="165" fontId="2" fillId="0" borderId="0" xfId="0" applyNumberFormat="1" applyFont="1" applyFill="1" applyBorder="1" applyAlignment="1">
      <alignment horizontal="right" vertical="top"/>
    </xf>
    <xf numFmtId="164" fontId="2" fillId="0" borderId="0" xfId="0" applyNumberFormat="1" applyFont="1" applyBorder="1" applyAlignment="1">
      <alignment horizontal="left" vertical="top" wrapText="1"/>
    </xf>
    <xf numFmtId="164" fontId="44" fillId="0" borderId="0" xfId="0" applyNumberFormat="1" applyFont="1" applyFill="1" applyBorder="1" applyAlignment="1">
      <alignment horizontal="left" vertical="center" wrapText="1"/>
    </xf>
    <xf numFmtId="164" fontId="31" fillId="0" borderId="0" xfId="0" applyNumberFormat="1" applyFont="1" applyFill="1" applyBorder="1"/>
    <xf numFmtId="0" fontId="32" fillId="0" borderId="0" xfId="0" applyFont="1" applyBorder="1" applyAlignment="1"/>
    <xf numFmtId="164" fontId="30" fillId="0" borderId="37" xfId="0" applyNumberFormat="1" applyFont="1" applyBorder="1" applyAlignment="1">
      <alignment vertical="top"/>
    </xf>
    <xf numFmtId="164" fontId="33" fillId="22" borderId="0" xfId="0" applyNumberFormat="1" applyFont="1" applyFill="1" applyBorder="1" applyAlignment="1">
      <alignment horizontal="right" vertical="top" wrapText="1"/>
    </xf>
    <xf numFmtId="164" fontId="30" fillId="13" borderId="7" xfId="0" applyNumberFormat="1" applyFont="1" applyFill="1" applyBorder="1" applyAlignment="1">
      <alignment vertical="center"/>
    </xf>
    <xf numFmtId="164" fontId="30" fillId="13" borderId="43" xfId="0" applyNumberFormat="1" applyFont="1" applyFill="1" applyBorder="1" applyAlignment="1">
      <alignment vertical="center"/>
    </xf>
    <xf numFmtId="164" fontId="33" fillId="22" borderId="0" xfId="0" applyNumberFormat="1" applyFont="1" applyFill="1" applyBorder="1" applyAlignment="1">
      <alignment horizontal="center"/>
    </xf>
    <xf numFmtId="164" fontId="33" fillId="22" borderId="44" xfId="0" applyNumberFormat="1" applyFont="1" applyFill="1" applyBorder="1" applyAlignment="1">
      <alignment horizontal="center"/>
    </xf>
    <xf numFmtId="164" fontId="33" fillId="22" borderId="45" xfId="0" applyNumberFormat="1" applyFont="1" applyFill="1" applyBorder="1" applyAlignment="1">
      <alignment horizontal="center"/>
    </xf>
    <xf numFmtId="164" fontId="30" fillId="23" borderId="7" xfId="0" applyNumberFormat="1" applyFont="1" applyFill="1" applyBorder="1" applyAlignment="1">
      <alignment horizontal="right" vertical="center"/>
    </xf>
    <xf numFmtId="165" fontId="30" fillId="23" borderId="0" xfId="0" applyNumberFormat="1" applyFont="1" applyFill="1" applyBorder="1" applyAlignment="1">
      <alignment horizontal="right"/>
    </xf>
    <xf numFmtId="165" fontId="30" fillId="23" borderId="0" xfId="0" applyNumberFormat="1" applyFont="1" applyFill="1" applyBorder="1" applyAlignment="1">
      <alignment horizontal="right" vertical="top"/>
    </xf>
    <xf numFmtId="165" fontId="30" fillId="23" borderId="8" xfId="0" applyNumberFormat="1" applyFont="1" applyFill="1" applyBorder="1" applyAlignment="1">
      <alignment horizontal="right"/>
    </xf>
    <xf numFmtId="165" fontId="30" fillId="23" borderId="7" xfId="0" applyNumberFormat="1" applyFont="1" applyFill="1" applyBorder="1" applyAlignment="1">
      <alignment horizontal="right" vertical="top"/>
    </xf>
    <xf numFmtId="165" fontId="31" fillId="23" borderId="0" xfId="0" applyNumberFormat="1" applyFont="1" applyFill="1" applyBorder="1" applyAlignment="1">
      <alignment horizontal="right"/>
    </xf>
    <xf numFmtId="166" fontId="30" fillId="23" borderId="37" xfId="24" applyNumberFormat="1" applyFont="1" applyFill="1" applyBorder="1" applyAlignment="1">
      <alignment horizontal="right" vertical="top"/>
    </xf>
    <xf numFmtId="167" fontId="30" fillId="23" borderId="0" xfId="24" applyNumberFormat="1" applyFont="1" applyFill="1" applyBorder="1" applyAlignment="1">
      <alignment horizontal="right" vertical="top"/>
    </xf>
    <xf numFmtId="164" fontId="30" fillId="23" borderId="37" xfId="24" applyNumberFormat="1" applyFont="1" applyFill="1" applyBorder="1" applyAlignment="1">
      <alignment horizontal="right" vertical="top"/>
    </xf>
    <xf numFmtId="165" fontId="30" fillId="23" borderId="0" xfId="0" applyNumberFormat="1" applyFont="1" applyFill="1" applyBorder="1" applyAlignment="1">
      <alignment horizontal="right" vertical="center"/>
    </xf>
    <xf numFmtId="166" fontId="30" fillId="23" borderId="7" xfId="24" applyNumberFormat="1" applyFont="1" applyFill="1" applyBorder="1" applyAlignment="1">
      <alignment horizontal="right" vertical="top"/>
    </xf>
    <xf numFmtId="166" fontId="30" fillId="23" borderId="0" xfId="24" applyNumberFormat="1" applyFont="1" applyFill="1" applyBorder="1" applyAlignment="1">
      <alignment horizontal="right" vertical="top"/>
    </xf>
    <xf numFmtId="164" fontId="33" fillId="22" borderId="35" xfId="0" applyNumberFormat="1" applyFont="1" applyFill="1" applyBorder="1" applyAlignment="1">
      <alignment horizontal="center" wrapText="1"/>
    </xf>
    <xf numFmtId="164" fontId="33" fillId="22" borderId="0" xfId="0" applyNumberFormat="1" applyFont="1" applyFill="1" applyBorder="1" applyAlignment="1">
      <alignment horizontal="center" wrapText="1"/>
    </xf>
    <xf numFmtId="164" fontId="33" fillId="22" borderId="46" xfId="0" applyNumberFormat="1" applyFont="1" applyFill="1" applyBorder="1" applyAlignment="1">
      <alignment horizontal="center" vertical="top" wrapText="1"/>
    </xf>
    <xf numFmtId="164" fontId="33" fillId="22" borderId="46" xfId="0" applyNumberFormat="1" applyFont="1" applyFill="1" applyBorder="1" applyAlignment="1">
      <alignment horizontal="right" vertical="top" wrapText="1"/>
    </xf>
    <xf numFmtId="0" fontId="5" fillId="0" borderId="0" xfId="0" applyFont="1" applyFill="1" applyAlignment="1">
      <alignment vertical="top"/>
    </xf>
    <xf numFmtId="0" fontId="35" fillId="12" borderId="0" xfId="0" applyFont="1" applyFill="1" applyBorder="1" applyAlignment="1">
      <alignment horizontal="right"/>
    </xf>
    <xf numFmtId="164" fontId="32" fillId="12" borderId="47" xfId="0" applyNumberFormat="1" applyFont="1" applyFill="1" applyBorder="1" applyAlignment="1">
      <alignment horizontal="left"/>
    </xf>
    <xf numFmtId="164" fontId="32" fillId="12" borderId="48" xfId="0" applyNumberFormat="1" applyFont="1" applyFill="1" applyBorder="1" applyAlignment="1">
      <alignment horizontal="right"/>
    </xf>
    <xf numFmtId="164" fontId="30" fillId="0" borderId="0" xfId="0" applyNumberFormat="1" applyFont="1" applyFill="1" applyBorder="1" applyAlignment="1">
      <alignment vertical="top" wrapText="1"/>
    </xf>
    <xf numFmtId="165" fontId="30" fillId="24" borderId="27" xfId="0" applyNumberFormat="1" applyFont="1" applyFill="1" applyBorder="1"/>
    <xf numFmtId="165" fontId="30" fillId="24" borderId="38" xfId="0" applyNumberFormat="1" applyFont="1" applyFill="1" applyBorder="1"/>
    <xf numFmtId="164" fontId="30" fillId="24" borderId="7" xfId="0" applyNumberFormat="1" applyFont="1" applyFill="1" applyBorder="1" applyAlignment="1">
      <alignment horizontal="right" vertical="top"/>
    </xf>
    <xf numFmtId="165" fontId="30" fillId="24" borderId="7" xfId="0" applyNumberFormat="1" applyFont="1" applyFill="1" applyBorder="1"/>
    <xf numFmtId="165" fontId="31" fillId="24" borderId="7" xfId="0" applyNumberFormat="1" applyFont="1" applyFill="1" applyBorder="1"/>
    <xf numFmtId="164" fontId="31" fillId="0" borderId="0" xfId="0" applyNumberFormat="1" applyFont="1" applyFill="1" applyBorder="1" applyAlignment="1">
      <alignment vertical="center"/>
    </xf>
    <xf numFmtId="164" fontId="1" fillId="0" borderId="17" xfId="0" applyNumberFormat="1" applyFont="1" applyFill="1" applyBorder="1" applyAlignment="1">
      <alignment wrapText="1"/>
    </xf>
    <xf numFmtId="164" fontId="30" fillId="0" borderId="5" xfId="0" applyNumberFormat="1" applyFont="1" applyFill="1" applyBorder="1" applyAlignment="1">
      <alignment horizontal="left" vertical="center" wrapText="1"/>
    </xf>
    <xf numFmtId="165" fontId="30" fillId="14" borderId="7" xfId="0" applyNumberFormat="1" applyFont="1" applyFill="1" applyBorder="1" applyAlignment="1">
      <alignment wrapText="1"/>
    </xf>
    <xf numFmtId="164" fontId="1" fillId="0" borderId="16" xfId="0" applyNumberFormat="1" applyFont="1" applyFill="1" applyBorder="1" applyAlignment="1">
      <alignment wrapText="1"/>
    </xf>
    <xf numFmtId="164" fontId="1" fillId="0" borderId="0" xfId="0" applyNumberFormat="1" applyFont="1" applyFill="1" applyAlignment="1">
      <alignment wrapText="1"/>
    </xf>
    <xf numFmtId="164" fontId="31" fillId="0" borderId="5" xfId="0" applyNumberFormat="1" applyFont="1" applyFill="1" applyBorder="1" applyAlignment="1">
      <alignment vertical="center" wrapText="1"/>
    </xf>
    <xf numFmtId="164" fontId="31" fillId="0" borderId="0" xfId="0" applyNumberFormat="1" applyFont="1" applyFill="1" applyBorder="1" applyAlignment="1">
      <alignment vertical="center" wrapText="1"/>
    </xf>
    <xf numFmtId="165" fontId="30" fillId="14" borderId="7" xfId="0" applyNumberFormat="1" applyFont="1" applyFill="1" applyBorder="1" applyAlignment="1">
      <alignment horizontal="right" wrapText="1"/>
    </xf>
    <xf numFmtId="165" fontId="30" fillId="24" borderId="7" xfId="0" applyNumberFormat="1" applyFont="1" applyFill="1" applyBorder="1" applyAlignment="1">
      <alignment wrapText="1"/>
    </xf>
    <xf numFmtId="165" fontId="30" fillId="24" borderId="7" xfId="0" applyNumberFormat="1" applyFont="1" applyFill="1" applyBorder="1" applyAlignment="1">
      <alignment horizontal="right" wrapText="1"/>
    </xf>
    <xf numFmtId="10" fontId="30" fillId="24" borderId="0" xfId="0" applyNumberFormat="1" applyFont="1" applyFill="1" applyBorder="1"/>
    <xf numFmtId="0" fontId="47" fillId="0" borderId="0" xfId="0" applyFont="1" applyFill="1"/>
    <xf numFmtId="0" fontId="48" fillId="0" borderId="0" xfId="0" applyFont="1" applyFill="1"/>
    <xf numFmtId="164" fontId="47" fillId="0" borderId="13" xfId="0" applyNumberFormat="1" applyFont="1" applyFill="1" applyBorder="1"/>
    <xf numFmtId="164" fontId="47" fillId="0" borderId="0" xfId="0" applyNumberFormat="1" applyFont="1" applyFill="1"/>
    <xf numFmtId="164" fontId="47" fillId="0" borderId="0" xfId="0" applyNumberFormat="1" applyFont="1" applyFill="1" applyAlignment="1">
      <alignment wrapText="1"/>
    </xf>
    <xf numFmtId="164" fontId="1" fillId="0" borderId="0" xfId="0" applyNumberFormat="1" applyFont="1" applyFill="1" applyBorder="1" applyAlignment="1">
      <alignment wrapText="1"/>
    </xf>
    <xf numFmtId="164" fontId="31" fillId="0" borderId="7" xfId="0" applyNumberFormat="1" applyFont="1" applyFill="1" applyBorder="1" applyAlignment="1">
      <alignment vertical="center"/>
    </xf>
    <xf numFmtId="164" fontId="30" fillId="0" borderId="7" xfId="0" applyNumberFormat="1" applyFont="1" applyFill="1" applyBorder="1" applyAlignment="1">
      <alignment vertical="center" wrapText="1"/>
    </xf>
    <xf numFmtId="164" fontId="30" fillId="0" borderId="0" xfId="0" applyNumberFormat="1" applyFont="1" applyFill="1" applyBorder="1" applyAlignment="1">
      <alignment horizontal="left" vertical="center" wrapText="1"/>
    </xf>
    <xf numFmtId="165" fontId="31" fillId="14" borderId="7" xfId="0" applyNumberFormat="1" applyFont="1" applyFill="1" applyBorder="1" applyAlignment="1">
      <alignment horizontal="right" wrapText="1"/>
    </xf>
    <xf numFmtId="165" fontId="31" fillId="24" borderId="7" xfId="0" applyNumberFormat="1" applyFont="1" applyFill="1" applyBorder="1" applyAlignment="1">
      <alignment horizontal="right" wrapText="1"/>
    </xf>
    <xf numFmtId="0" fontId="30" fillId="0" borderId="0" xfId="0" applyFont="1" applyFill="1"/>
    <xf numFmtId="0" fontId="30" fillId="0" borderId="17" xfId="0" applyFont="1" applyFill="1" applyBorder="1"/>
    <xf numFmtId="164" fontId="31" fillId="0" borderId="16" xfId="0" applyNumberFormat="1" applyFont="1" applyFill="1" applyBorder="1"/>
    <xf numFmtId="0" fontId="45" fillId="0" borderId="0" xfId="0" applyFont="1" applyFill="1"/>
    <xf numFmtId="164" fontId="31" fillId="0" borderId="0" xfId="0" applyNumberFormat="1" applyFont="1" applyFill="1"/>
    <xf numFmtId="164" fontId="30" fillId="0" borderId="16" xfId="0" applyNumberFormat="1" applyFont="1" applyFill="1" applyBorder="1"/>
    <xf numFmtId="0" fontId="30" fillId="0" borderId="22" xfId="0" applyFont="1" applyFill="1" applyBorder="1"/>
    <xf numFmtId="0" fontId="30" fillId="0" borderId="23" xfId="0" applyFont="1" applyFill="1" applyBorder="1"/>
    <xf numFmtId="0" fontId="30" fillId="0" borderId="24" xfId="0" applyFont="1" applyFill="1" applyBorder="1"/>
    <xf numFmtId="0" fontId="47" fillId="0" borderId="0" xfId="0" applyFont="1" applyFill="1" applyAlignment="1">
      <alignment vertical="top"/>
    </xf>
    <xf numFmtId="0" fontId="47" fillId="0" borderId="0" xfId="0" applyFont="1"/>
    <xf numFmtId="0" fontId="49" fillId="0" borderId="0" xfId="0" applyFont="1" applyFill="1"/>
    <xf numFmtId="165" fontId="30" fillId="24" borderId="30" xfId="0" applyNumberFormat="1" applyFont="1" applyFill="1" applyBorder="1"/>
    <xf numFmtId="165" fontId="30" fillId="24" borderId="29" xfId="0" applyNumberFormat="1" applyFont="1" applyFill="1" applyBorder="1"/>
    <xf numFmtId="165" fontId="30" fillId="24" borderId="39" xfId="0" applyNumberFormat="1" applyFont="1" applyFill="1" applyBorder="1"/>
    <xf numFmtId="164" fontId="44" fillId="0" borderId="37" xfId="0" applyNumberFormat="1" applyFont="1" applyFill="1" applyBorder="1" applyAlignment="1">
      <alignment horizontal="left" vertical="center" wrapText="1"/>
    </xf>
    <xf numFmtId="164" fontId="50" fillId="22" borderId="12" xfId="0" applyNumberFormat="1" applyFont="1" applyFill="1" applyBorder="1" applyAlignment="1">
      <alignment horizontal="left"/>
    </xf>
    <xf numFmtId="164" fontId="50" fillId="22" borderId="35" xfId="0" applyNumberFormat="1" applyFont="1" applyFill="1" applyBorder="1" applyAlignment="1">
      <alignment horizontal="left"/>
    </xf>
    <xf numFmtId="164" fontId="51" fillId="22" borderId="13" xfId="0" applyNumberFormat="1" applyFont="1" applyFill="1" applyBorder="1" applyAlignment="1">
      <alignment horizontal="right"/>
    </xf>
    <xf numFmtId="164" fontId="51" fillId="25" borderId="40" xfId="0" applyNumberFormat="1" applyFont="1" applyFill="1" applyBorder="1" applyAlignment="1">
      <alignment horizontal="left"/>
    </xf>
    <xf numFmtId="164" fontId="51" fillId="25" borderId="28" xfId="0" applyNumberFormat="1" applyFont="1" applyFill="1" applyBorder="1" applyAlignment="1">
      <alignment horizontal="right"/>
    </xf>
    <xf numFmtId="164" fontId="51" fillId="25" borderId="0" xfId="0" applyNumberFormat="1" applyFont="1" applyFill="1" applyBorder="1" applyAlignment="1">
      <alignment horizontal="right"/>
    </xf>
    <xf numFmtId="164" fontId="51" fillId="22" borderId="4" xfId="0" applyNumberFormat="1" applyFont="1" applyFill="1" applyBorder="1" applyAlignment="1">
      <alignment horizontal="left" wrapText="1"/>
    </xf>
    <xf numFmtId="164" fontId="51" fillId="22" borderId="0" xfId="0" applyNumberFormat="1" applyFont="1" applyFill="1" applyBorder="1" applyAlignment="1">
      <alignment horizontal="right"/>
    </xf>
    <xf numFmtId="164" fontId="1" fillId="0" borderId="0" xfId="0" applyNumberFormat="1" applyFont="1" applyFill="1" applyBorder="1"/>
    <xf numFmtId="164" fontId="51" fillId="22" borderId="31" xfId="0" applyNumberFormat="1" applyFont="1" applyFill="1" applyBorder="1" applyAlignment="1">
      <alignment horizontal="left" wrapText="1"/>
    </xf>
    <xf numFmtId="164" fontId="51" fillId="22" borderId="0" xfId="0" applyNumberFormat="1" applyFont="1" applyFill="1" applyBorder="1" applyAlignment="1">
      <alignment horizontal="left"/>
    </xf>
    <xf numFmtId="164" fontId="51" fillId="25" borderId="49" xfId="0" applyNumberFormat="1" applyFont="1" applyFill="1" applyBorder="1" applyAlignment="1">
      <alignment horizontal="left"/>
    </xf>
    <xf numFmtId="164" fontId="51" fillId="22" borderId="50" xfId="0" applyNumberFormat="1" applyFont="1" applyFill="1" applyBorder="1" applyAlignment="1">
      <alignment horizontal="right"/>
    </xf>
    <xf numFmtId="164" fontId="32" fillId="12" borderId="51" xfId="0" applyNumberFormat="1" applyFont="1" applyFill="1" applyBorder="1" applyAlignment="1">
      <alignment horizontal="right" wrapText="1"/>
    </xf>
    <xf numFmtId="164" fontId="32" fillId="12" borderId="51" xfId="0" applyNumberFormat="1" applyFont="1" applyFill="1" applyBorder="1" applyAlignment="1">
      <alignment horizontal="right"/>
    </xf>
    <xf numFmtId="164" fontId="32" fillId="12" borderId="45" xfId="0" applyNumberFormat="1" applyFont="1" applyFill="1" applyBorder="1" applyAlignment="1">
      <alignment horizontal="right" wrapText="1"/>
    </xf>
    <xf numFmtId="0" fontId="35" fillId="12" borderId="52" xfId="0" applyFont="1" applyFill="1" applyBorder="1" applyAlignment="1">
      <alignment horizontal="right"/>
    </xf>
    <xf numFmtId="164" fontId="32" fillId="12" borderId="53" xfId="0" applyNumberFormat="1" applyFont="1" applyFill="1" applyBorder="1" applyAlignment="1">
      <alignment horizontal="left"/>
    </xf>
    <xf numFmtId="164" fontId="32" fillId="12" borderId="54" xfId="0" applyNumberFormat="1" applyFont="1" applyFill="1" applyBorder="1" applyAlignment="1">
      <alignment horizontal="left"/>
    </xf>
    <xf numFmtId="164" fontId="32" fillId="12" borderId="54" xfId="0" applyNumberFormat="1" applyFont="1" applyFill="1" applyBorder="1" applyAlignment="1">
      <alignment horizontal="right" wrapText="1"/>
    </xf>
    <xf numFmtId="164" fontId="32" fillId="12" borderId="55" xfId="0" applyNumberFormat="1" applyFont="1" applyFill="1" applyBorder="1" applyAlignment="1">
      <alignment horizontal="left"/>
    </xf>
    <xf numFmtId="164" fontId="34" fillId="22" borderId="56" xfId="0" applyNumberFormat="1" applyFont="1" applyFill="1" applyBorder="1" applyAlignment="1">
      <alignment vertical="center"/>
    </xf>
    <xf numFmtId="0" fontId="30" fillId="22" borderId="47" xfId="0" applyFont="1" applyFill="1" applyBorder="1" applyAlignment="1"/>
    <xf numFmtId="0" fontId="30" fillId="22" borderId="57" xfId="0" applyFont="1" applyFill="1" applyBorder="1" applyAlignment="1"/>
    <xf numFmtId="165" fontId="30" fillId="24" borderId="7" xfId="0" applyNumberFormat="1" applyFont="1" applyFill="1" applyBorder="1" applyAlignment="1">
      <alignment horizontal="right"/>
    </xf>
    <xf numFmtId="164" fontId="30" fillId="26" borderId="7" xfId="0" applyNumberFormat="1" applyFont="1" applyFill="1" applyBorder="1" applyAlignment="1">
      <alignment horizontal="right" vertical="center"/>
    </xf>
    <xf numFmtId="165" fontId="30" fillId="26" borderId="0" xfId="0" applyNumberFormat="1" applyFont="1" applyFill="1" applyBorder="1" applyAlignment="1">
      <alignment horizontal="right"/>
    </xf>
    <xf numFmtId="165" fontId="30" fillId="26" borderId="0" xfId="0" applyNumberFormat="1" applyFont="1" applyFill="1" applyBorder="1" applyAlignment="1">
      <alignment horizontal="right" vertical="top"/>
    </xf>
    <xf numFmtId="165" fontId="30" fillId="26" borderId="8" xfId="0" applyNumberFormat="1" applyFont="1" applyFill="1" applyBorder="1" applyAlignment="1">
      <alignment horizontal="right"/>
    </xf>
    <xf numFmtId="165" fontId="30" fillId="26" borderId="7" xfId="0" applyNumberFormat="1" applyFont="1" applyFill="1" applyBorder="1" applyAlignment="1">
      <alignment horizontal="right" vertical="top"/>
    </xf>
    <xf numFmtId="165" fontId="31" fillId="26" borderId="0" xfId="0" applyNumberFormat="1" applyFont="1" applyFill="1" applyBorder="1" applyAlignment="1">
      <alignment horizontal="right"/>
    </xf>
    <xf numFmtId="166" fontId="30" fillId="26" borderId="37" xfId="24" applyNumberFormat="1" applyFont="1" applyFill="1" applyBorder="1" applyAlignment="1">
      <alignment horizontal="right" vertical="top"/>
    </xf>
    <xf numFmtId="167" fontId="30" fillId="26" borderId="0" xfId="24" applyNumberFormat="1" applyFont="1" applyFill="1" applyBorder="1" applyAlignment="1">
      <alignment horizontal="right" vertical="top"/>
    </xf>
    <xf numFmtId="164" fontId="30" fillId="26" borderId="37" xfId="24" applyNumberFormat="1" applyFont="1" applyFill="1" applyBorder="1" applyAlignment="1">
      <alignment horizontal="right" vertical="top"/>
    </xf>
    <xf numFmtId="165" fontId="30" fillId="26" borderId="0" xfId="0" applyNumberFormat="1" applyFont="1" applyFill="1" applyBorder="1" applyAlignment="1">
      <alignment horizontal="right" vertical="center"/>
    </xf>
    <xf numFmtId="166" fontId="30" fillId="26" borderId="7" xfId="24" applyNumberFormat="1" applyFont="1" applyFill="1" applyBorder="1" applyAlignment="1">
      <alignment horizontal="right" vertical="top"/>
    </xf>
    <xf numFmtId="164" fontId="30" fillId="27" borderId="7" xfId="0" applyNumberFormat="1" applyFont="1" applyFill="1" applyBorder="1" applyAlignment="1">
      <alignment horizontal="right" vertical="top"/>
    </xf>
    <xf numFmtId="165" fontId="30" fillId="27" borderId="7" xfId="0" applyNumberFormat="1" applyFont="1" applyFill="1" applyBorder="1"/>
    <xf numFmtId="165" fontId="31" fillId="27" borderId="7" xfId="0" applyNumberFormat="1" applyFont="1" applyFill="1" applyBorder="1"/>
    <xf numFmtId="165" fontId="31" fillId="27" borderId="27" xfId="0" applyNumberFormat="1" applyFont="1" applyFill="1" applyBorder="1"/>
    <xf numFmtId="165" fontId="30" fillId="27" borderId="27" xfId="0" applyNumberFormat="1" applyFont="1" applyFill="1" applyBorder="1"/>
    <xf numFmtId="165" fontId="30" fillId="27" borderId="38" xfId="0" applyNumberFormat="1" applyFont="1" applyFill="1" applyBorder="1"/>
    <xf numFmtId="165" fontId="31" fillId="27" borderId="38" xfId="0" applyNumberFormat="1" applyFont="1" applyFill="1" applyBorder="1"/>
    <xf numFmtId="164" fontId="50" fillId="22" borderId="40" xfId="0" applyNumberFormat="1" applyFont="1" applyFill="1" applyBorder="1" applyAlignment="1">
      <alignment horizontal="left"/>
    </xf>
    <xf numFmtId="165" fontId="30" fillId="27" borderId="7" xfId="0" applyNumberFormat="1" applyFont="1" applyFill="1" applyBorder="1" applyAlignment="1">
      <alignment wrapText="1"/>
    </xf>
    <xf numFmtId="165" fontId="30" fillId="27" borderId="7" xfId="0" applyNumberFormat="1" applyFont="1" applyFill="1" applyBorder="1" applyAlignment="1">
      <alignment horizontal="right" wrapText="1"/>
    </xf>
    <xf numFmtId="10" fontId="30" fillId="27" borderId="0" xfId="0" applyNumberFormat="1" applyFont="1" applyFill="1" applyBorder="1"/>
    <xf numFmtId="165" fontId="31" fillId="27" borderId="7" xfId="0" applyNumberFormat="1" applyFont="1" applyFill="1" applyBorder="1" applyAlignment="1">
      <alignment horizontal="right" wrapText="1"/>
    </xf>
    <xf numFmtId="165" fontId="31" fillId="27" borderId="5" xfId="0" applyNumberFormat="1" applyFont="1" applyFill="1" applyBorder="1"/>
    <xf numFmtId="165" fontId="31" fillId="27" borderId="41" xfId="0" applyNumberFormat="1" applyFont="1" applyFill="1" applyBorder="1"/>
    <xf numFmtId="165" fontId="30" fillId="27" borderId="30" xfId="0" applyNumberFormat="1" applyFont="1" applyFill="1" applyBorder="1"/>
    <xf numFmtId="165" fontId="30" fillId="27" borderId="29" xfId="0" applyNumberFormat="1" applyFont="1" applyFill="1" applyBorder="1"/>
    <xf numFmtId="165" fontId="30" fillId="27" borderId="39" xfId="0" applyNumberFormat="1" applyFont="1" applyFill="1" applyBorder="1"/>
    <xf numFmtId="0" fontId="1" fillId="0" borderId="0" xfId="0" applyFont="1" applyFill="1" applyAlignment="1"/>
    <xf numFmtId="0" fontId="1" fillId="28" borderId="0" xfId="0" applyFont="1" applyFill="1"/>
    <xf numFmtId="0" fontId="13" fillId="28" borderId="0" xfId="0" applyFont="1" applyFill="1"/>
    <xf numFmtId="0" fontId="0" fillId="28" borderId="0" xfId="0" applyFill="1"/>
    <xf numFmtId="0" fontId="1" fillId="28" borderId="18" xfId="0" applyFont="1" applyFill="1" applyBorder="1"/>
    <xf numFmtId="0" fontId="1" fillId="28" borderId="19" xfId="0" applyFont="1" applyFill="1" applyBorder="1"/>
    <xf numFmtId="0" fontId="1" fillId="28" borderId="20" xfId="0" applyFont="1" applyFill="1" applyBorder="1"/>
    <xf numFmtId="164" fontId="5" fillId="28" borderId="17" xfId="0" applyNumberFormat="1" applyFont="1" applyFill="1" applyBorder="1"/>
    <xf numFmtId="0" fontId="35" fillId="28" borderId="0" xfId="0" applyFont="1" applyFill="1" applyBorder="1" applyAlignment="1"/>
    <xf numFmtId="0" fontId="30" fillId="28" borderId="0" xfId="0" applyFont="1" applyFill="1" applyBorder="1"/>
    <xf numFmtId="164" fontId="5" fillId="28" borderId="16" xfId="0" applyNumberFormat="1" applyFont="1" applyFill="1" applyBorder="1"/>
    <xf numFmtId="164" fontId="5" fillId="28" borderId="0" xfId="0" applyNumberFormat="1" applyFont="1" applyFill="1"/>
    <xf numFmtId="0" fontId="31" fillId="28" borderId="0" xfId="0" applyFont="1" applyFill="1" applyBorder="1" applyAlignment="1"/>
    <xf numFmtId="0" fontId="31" fillId="28" borderId="0" xfId="0" applyFont="1" applyFill="1" applyBorder="1"/>
    <xf numFmtId="164" fontId="31" fillId="28" borderId="7" xfId="0" applyNumberFormat="1" applyFont="1" applyFill="1" applyBorder="1" applyAlignment="1">
      <alignment vertical="top"/>
    </xf>
    <xf numFmtId="164" fontId="30" fillId="28" borderId="7" xfId="0" applyNumberFormat="1" applyFont="1" applyFill="1" applyBorder="1" applyAlignment="1">
      <alignment vertical="top"/>
    </xf>
    <xf numFmtId="164" fontId="31" fillId="28" borderId="0" xfId="0" applyNumberFormat="1" applyFont="1" applyFill="1" applyBorder="1" applyAlignment="1">
      <alignment vertical="center"/>
    </xf>
    <xf numFmtId="0" fontId="1" fillId="28" borderId="22" xfId="0" applyFont="1" applyFill="1" applyBorder="1"/>
    <xf numFmtId="0" fontId="1" fillId="28" borderId="23" xfId="0" applyFont="1" applyFill="1" applyBorder="1"/>
    <xf numFmtId="0" fontId="1" fillId="28" borderId="24" xfId="0" applyFont="1" applyFill="1" applyBorder="1"/>
    <xf numFmtId="49" fontId="30" fillId="27" borderId="7" xfId="0" applyNumberFormat="1" applyFont="1" applyFill="1" applyBorder="1" applyAlignment="1">
      <alignment horizontal="left" vertical="top" wrapText="1"/>
    </xf>
    <xf numFmtId="164" fontId="30" fillId="28" borderId="0" xfId="0" applyNumberFormat="1" applyFont="1" applyFill="1" applyBorder="1" applyAlignment="1">
      <alignment vertical="top"/>
    </xf>
    <xf numFmtId="49" fontId="30" fillId="28" borderId="0" xfId="0" applyNumberFormat="1" applyFont="1" applyFill="1" applyBorder="1" applyAlignment="1">
      <alignment horizontal="left" vertical="top" wrapText="1"/>
    </xf>
    <xf numFmtId="49" fontId="30" fillId="28" borderId="0" xfId="0" applyNumberFormat="1" applyFont="1" applyFill="1" applyBorder="1" applyAlignment="1">
      <alignment horizontal="right" vertical="top" wrapText="1"/>
    </xf>
    <xf numFmtId="164" fontId="30" fillId="28" borderId="0" xfId="0" applyNumberFormat="1" applyFont="1" applyFill="1" applyBorder="1" applyAlignment="1">
      <alignment vertical="center"/>
    </xf>
    <xf numFmtId="0" fontId="31" fillId="0" borderId="0" xfId="0" applyFont="1" applyFill="1" applyBorder="1" applyAlignment="1" applyProtection="1">
      <protection locked="0"/>
    </xf>
    <xf numFmtId="0" fontId="30" fillId="0" borderId="0" xfId="0" applyFont="1" applyFill="1" applyBorder="1" applyProtection="1">
      <protection locked="0"/>
    </xf>
    <xf numFmtId="164" fontId="32" fillId="12" borderId="12" xfId="0" applyNumberFormat="1" applyFont="1" applyFill="1" applyBorder="1" applyAlignment="1" applyProtection="1">
      <alignment horizontal="left"/>
      <protection locked="0"/>
    </xf>
    <xf numFmtId="164" fontId="32" fillId="12" borderId="13" xfId="0" applyNumberFormat="1" applyFont="1" applyFill="1" applyBorder="1" applyAlignment="1" applyProtection="1">
      <alignment horizontal="right"/>
      <protection locked="0"/>
    </xf>
    <xf numFmtId="164" fontId="32" fillId="12" borderId="32" xfId="0" applyNumberFormat="1" applyFont="1" applyFill="1" applyBorder="1" applyAlignment="1" applyProtection="1">
      <alignment horizontal="right"/>
      <protection locked="0"/>
    </xf>
    <xf numFmtId="164" fontId="32" fillId="12" borderId="12" xfId="0" applyNumberFormat="1" applyFont="1" applyFill="1" applyBorder="1" applyAlignment="1" applyProtection="1">
      <alignment horizontal="right" wrapText="1"/>
      <protection locked="0"/>
    </xf>
    <xf numFmtId="164" fontId="32" fillId="12" borderId="4" xfId="0" applyNumberFormat="1" applyFont="1" applyFill="1" applyBorder="1" applyAlignment="1" applyProtection="1">
      <alignment horizontal="right" wrapText="1"/>
      <protection locked="0"/>
    </xf>
    <xf numFmtId="164" fontId="32" fillId="12" borderId="34" xfId="0" applyNumberFormat="1" applyFont="1" applyFill="1" applyBorder="1" applyAlignment="1" applyProtection="1">
      <alignment horizontal="right" wrapText="1"/>
      <protection locked="0"/>
    </xf>
    <xf numFmtId="165" fontId="30" fillId="14" borderId="7" xfId="0" applyNumberFormat="1" applyFont="1" applyFill="1" applyBorder="1" applyAlignment="1">
      <alignment horizontal="right"/>
    </xf>
    <xf numFmtId="164" fontId="30" fillId="14" borderId="39" xfId="0" applyNumberFormat="1" applyFont="1" applyFill="1" applyBorder="1" applyAlignment="1">
      <alignment horizontal="right"/>
    </xf>
    <xf numFmtId="49" fontId="30" fillId="27" borderId="7" xfId="0" applyNumberFormat="1" applyFont="1" applyFill="1" applyBorder="1" applyAlignment="1">
      <alignment vertical="top" wrapText="1"/>
    </xf>
    <xf numFmtId="49" fontId="30" fillId="24" borderId="7" xfId="0" applyNumberFormat="1" applyFont="1" applyFill="1" applyBorder="1" applyAlignment="1">
      <alignment vertical="top" wrapText="1"/>
    </xf>
    <xf numFmtId="2" fontId="30" fillId="26" borderId="0" xfId="24" applyNumberFormat="1" applyFont="1" applyFill="1" applyBorder="1" applyAlignment="1">
      <alignment horizontal="right" vertical="top"/>
    </xf>
    <xf numFmtId="170" fontId="30" fillId="27" borderId="7" xfId="0" applyNumberFormat="1" applyFont="1" applyFill="1" applyBorder="1" applyAlignment="1">
      <alignment wrapText="1"/>
    </xf>
    <xf numFmtId="170" fontId="30" fillId="14" borderId="7" xfId="0" applyNumberFormat="1" applyFont="1" applyFill="1" applyBorder="1" applyAlignment="1">
      <alignment wrapText="1"/>
    </xf>
    <xf numFmtId="49" fontId="30" fillId="24" borderId="7" xfId="0" applyNumberFormat="1" applyFont="1" applyFill="1" applyBorder="1" applyAlignment="1">
      <alignment horizontal="left" vertical="top" wrapText="1"/>
    </xf>
    <xf numFmtId="164" fontId="31" fillId="0" borderId="8" xfId="0" applyNumberFormat="1" applyFont="1" applyBorder="1"/>
    <xf numFmtId="0" fontId="32" fillId="20" borderId="7" xfId="0" applyFont="1" applyFill="1" applyBorder="1" applyAlignment="1">
      <alignment vertical="top" wrapText="1"/>
    </xf>
    <xf numFmtId="165" fontId="30" fillId="26" borderId="7" xfId="0" applyNumberFormat="1" applyFont="1" applyFill="1" applyBorder="1" applyAlignment="1">
      <alignment horizontal="right"/>
    </xf>
    <xf numFmtId="164" fontId="44" fillId="0" borderId="0" xfId="25" applyNumberFormat="1" applyFont="1" applyFill="1" applyAlignment="1"/>
    <xf numFmtId="166" fontId="30" fillId="27" borderId="7" xfId="0" applyNumberFormat="1" applyFont="1" applyFill="1" applyBorder="1" applyAlignment="1"/>
    <xf numFmtId="166" fontId="30" fillId="24" borderId="7" xfId="0" applyNumberFormat="1" applyFont="1" applyFill="1" applyBorder="1" applyAlignment="1"/>
    <xf numFmtId="166" fontId="30" fillId="27" borderId="7" xfId="0" applyNumberFormat="1" applyFont="1" applyFill="1" applyBorder="1"/>
    <xf numFmtId="166" fontId="30" fillId="24" borderId="7" xfId="0" applyNumberFormat="1" applyFont="1" applyFill="1" applyBorder="1"/>
    <xf numFmtId="170" fontId="30" fillId="24" borderId="7" xfId="0" applyNumberFormat="1" applyFont="1" applyFill="1" applyBorder="1" applyAlignment="1">
      <alignment wrapText="1"/>
    </xf>
    <xf numFmtId="170" fontId="30" fillId="27" borderId="7" xfId="0" applyNumberFormat="1" applyFont="1" applyFill="1" applyBorder="1" applyAlignment="1">
      <alignment horizontal="right" wrapText="1"/>
    </xf>
    <xf numFmtId="170" fontId="30" fillId="24" borderId="7" xfId="0" applyNumberFormat="1" applyFont="1" applyFill="1" applyBorder="1" applyAlignment="1">
      <alignment horizontal="right" wrapText="1"/>
    </xf>
    <xf numFmtId="166" fontId="30" fillId="14" borderId="7" xfId="0" applyNumberFormat="1" applyFont="1" applyFill="1" applyBorder="1"/>
    <xf numFmtId="165" fontId="30" fillId="14" borderId="38" xfId="0" applyNumberFormat="1" applyFont="1" applyFill="1" applyBorder="1" applyAlignment="1">
      <alignment horizontal="right"/>
    </xf>
    <xf numFmtId="164" fontId="30" fillId="0" borderId="0" xfId="0" applyNumberFormat="1" applyFont="1" applyFill="1"/>
    <xf numFmtId="0" fontId="32" fillId="28" borderId="0" xfId="0" applyFont="1" applyFill="1" applyBorder="1" applyAlignment="1"/>
    <xf numFmtId="9" fontId="30" fillId="27" borderId="7" xfId="0" applyNumberFormat="1" applyFont="1" applyFill="1" applyBorder="1"/>
    <xf numFmtId="9" fontId="30" fillId="24" borderId="7" xfId="0" applyNumberFormat="1" applyFont="1" applyFill="1" applyBorder="1"/>
    <xf numFmtId="165" fontId="30" fillId="26" borderId="7" xfId="0" applyNumberFormat="1" applyFont="1" applyFill="1" applyBorder="1" applyAlignment="1">
      <alignment horizontal="right" vertical="center"/>
    </xf>
    <xf numFmtId="165" fontId="30" fillId="23" borderId="0" xfId="0" applyNumberFormat="1" applyFont="1" applyFill="1" applyBorder="1" applyAlignment="1">
      <alignment horizontal="center" vertical="center"/>
    </xf>
    <xf numFmtId="165" fontId="30" fillId="23" borderId="7" xfId="0" applyNumberFormat="1" applyFont="1" applyFill="1" applyBorder="1" applyAlignment="1">
      <alignment horizontal="center" vertical="center"/>
    </xf>
    <xf numFmtId="165" fontId="30" fillId="26" borderId="37" xfId="0" applyNumberFormat="1" applyFont="1" applyFill="1" applyBorder="1" applyAlignment="1">
      <alignment horizontal="right" vertical="center"/>
    </xf>
    <xf numFmtId="165" fontId="30" fillId="23" borderId="37" xfId="0" applyNumberFormat="1" applyFont="1" applyFill="1" applyBorder="1" applyAlignment="1">
      <alignment horizontal="center" vertical="center"/>
    </xf>
    <xf numFmtId="164" fontId="30" fillId="0" borderId="60" xfId="0" applyNumberFormat="1" applyFont="1" applyFill="1" applyBorder="1"/>
    <xf numFmtId="164" fontId="31" fillId="0" borderId="60" xfId="0" applyNumberFormat="1" applyFont="1" applyFill="1" applyBorder="1"/>
    <xf numFmtId="164" fontId="30" fillId="14" borderId="61" xfId="0" applyNumberFormat="1" applyFont="1" applyFill="1" applyBorder="1" applyAlignment="1">
      <alignment horizontal="right"/>
    </xf>
    <xf numFmtId="165" fontId="30" fillId="23" borderId="37" xfId="0" applyNumberFormat="1" applyFont="1" applyFill="1" applyBorder="1" applyAlignment="1">
      <alignment horizontal="right" vertical="center"/>
    </xf>
    <xf numFmtId="171" fontId="30" fillId="14" borderId="7" xfId="0" applyNumberFormat="1" applyFont="1" applyFill="1" applyBorder="1"/>
    <xf numFmtId="164" fontId="2" fillId="0" borderId="0" xfId="0" applyNumberFormat="1" applyFont="1" applyBorder="1" applyAlignment="1">
      <alignment horizontal="left" vertical="top" wrapText="1"/>
    </xf>
    <xf numFmtId="164" fontId="33" fillId="22" borderId="58" xfId="0" applyNumberFormat="1" applyFont="1" applyFill="1" applyBorder="1" applyAlignment="1">
      <alignment horizontal="center"/>
    </xf>
    <xf numFmtId="164" fontId="33" fillId="22" borderId="59" xfId="0" applyNumberFormat="1" applyFont="1" applyFill="1" applyBorder="1" applyAlignment="1">
      <alignment horizontal="center"/>
    </xf>
    <xf numFmtId="164" fontId="34" fillId="22" borderId="58" xfId="0" applyNumberFormat="1" applyFont="1" applyFill="1" applyBorder="1" applyAlignment="1">
      <alignment horizontal="center"/>
    </xf>
    <xf numFmtId="164" fontId="34" fillId="22" borderId="59" xfId="0" applyNumberFormat="1" applyFont="1" applyFill="1" applyBorder="1" applyAlignment="1">
      <alignment horizontal="center"/>
    </xf>
    <xf numFmtId="164" fontId="33" fillId="22" borderId="54" xfId="0" applyNumberFormat="1" applyFont="1" applyFill="1" applyBorder="1" applyAlignment="1">
      <alignment horizontal="center"/>
    </xf>
    <xf numFmtId="169" fontId="44" fillId="29" borderId="42" xfId="0" applyNumberFormat="1" applyFont="1" applyFill="1" applyBorder="1" applyAlignment="1">
      <alignment horizontal="left" vertical="top" wrapText="1"/>
    </xf>
    <xf numFmtId="164" fontId="33" fillId="22" borderId="35" xfId="0" applyNumberFormat="1" applyFont="1" applyFill="1" applyBorder="1" applyAlignment="1">
      <alignment horizontal="center" wrapText="1"/>
    </xf>
    <xf numFmtId="164" fontId="33" fillId="22" borderId="9" xfId="0" applyNumberFormat="1" applyFont="1" applyFill="1" applyBorder="1" applyAlignment="1">
      <alignment horizontal="center" wrapText="1"/>
    </xf>
    <xf numFmtId="164" fontId="33" fillId="22" borderId="0" xfId="0" applyNumberFormat="1" applyFont="1" applyFill="1" applyBorder="1" applyAlignment="1">
      <alignment horizontal="center" wrapText="1"/>
    </xf>
    <xf numFmtId="164" fontId="32" fillId="12" borderId="6" xfId="0" applyNumberFormat="1" applyFont="1" applyFill="1" applyBorder="1" applyAlignment="1">
      <alignment horizontal="right" wrapText="1"/>
    </xf>
    <xf numFmtId="0" fontId="35" fillId="12" borderId="6" xfId="0" applyFont="1" applyFill="1" applyBorder="1" applyAlignment="1">
      <alignment horizontal="right"/>
    </xf>
    <xf numFmtId="0" fontId="32" fillId="0" borderId="0" xfId="0" applyFont="1" applyBorder="1"/>
    <xf numFmtId="164" fontId="32" fillId="12" borderId="40" xfId="0" applyNumberFormat="1" applyFont="1" applyFill="1" applyBorder="1" applyAlignment="1">
      <alignment horizontal="right" wrapText="1"/>
    </xf>
    <xf numFmtId="164" fontId="32" fillId="12" borderId="31" xfId="0" applyNumberFormat="1" applyFont="1" applyFill="1" applyBorder="1" applyAlignment="1">
      <alignment horizontal="right"/>
    </xf>
    <xf numFmtId="164" fontId="32" fillId="12" borderId="9" xfId="0" applyNumberFormat="1" applyFont="1" applyFill="1" applyBorder="1" applyAlignment="1">
      <alignment horizontal="right" wrapText="1"/>
    </xf>
    <xf numFmtId="164" fontId="32" fillId="22" borderId="6" xfId="0" applyNumberFormat="1" applyFont="1" applyFill="1" applyBorder="1" applyAlignment="1">
      <alignment horizontal="right" wrapText="1"/>
    </xf>
    <xf numFmtId="0" fontId="35" fillId="22" borderId="6" xfId="0" applyFont="1" applyFill="1" applyBorder="1" applyAlignment="1">
      <alignment horizontal="right" wrapText="1"/>
    </xf>
    <xf numFmtId="164" fontId="32" fillId="22" borderId="0" xfId="0" applyNumberFormat="1" applyFont="1" applyFill="1" applyBorder="1" applyAlignment="1">
      <alignment horizontal="right" wrapText="1"/>
    </xf>
    <xf numFmtId="0" fontId="35" fillId="22" borderId="0" xfId="0" applyFont="1" applyFill="1" applyBorder="1" applyAlignment="1">
      <alignment horizontal="right" wrapText="1"/>
    </xf>
    <xf numFmtId="164" fontId="30" fillId="0" borderId="5" xfId="0" applyNumberFormat="1" applyFont="1" applyFill="1" applyBorder="1" applyAlignment="1">
      <alignment horizontal="left" vertical="center" wrapText="1"/>
    </xf>
    <xf numFmtId="164" fontId="30" fillId="0" borderId="0" xfId="0" applyNumberFormat="1" applyFont="1" applyFill="1" applyBorder="1" applyAlignment="1">
      <alignment horizontal="center" vertical="center" wrapText="1"/>
    </xf>
    <xf numFmtId="164" fontId="2" fillId="0" borderId="0" xfId="0" applyNumberFormat="1" applyFont="1" applyBorder="1" applyAlignment="1">
      <alignment vertical="top" wrapText="1"/>
    </xf>
    <xf numFmtId="0" fontId="31" fillId="0" borderId="0" xfId="0" applyFont="1" applyFill="1" applyBorder="1"/>
    <xf numFmtId="164" fontId="32" fillId="12" borderId="53" xfId="0" applyNumberFormat="1" applyFont="1" applyFill="1" applyBorder="1" applyAlignment="1">
      <alignment horizontal="left" wrapText="1"/>
    </xf>
    <xf numFmtId="164" fontId="32" fillId="12" borderId="55" xfId="0" applyNumberFormat="1" applyFont="1" applyFill="1" applyBorder="1" applyAlignment="1">
      <alignment horizontal="left" wrapText="1"/>
    </xf>
    <xf numFmtId="164" fontId="32" fillId="12" borderId="31" xfId="0" applyNumberFormat="1" applyFont="1" applyFill="1" applyBorder="1" applyAlignment="1">
      <alignment horizontal="right" wrapText="1"/>
    </xf>
    <xf numFmtId="164" fontId="32" fillId="12" borderId="28" xfId="0" applyNumberFormat="1" applyFont="1" applyFill="1" applyBorder="1" applyAlignment="1">
      <alignment horizontal="right" wrapText="1"/>
    </xf>
    <xf numFmtId="164" fontId="33" fillId="22" borderId="4" xfId="0" applyNumberFormat="1" applyFont="1" applyFill="1" applyBorder="1" applyAlignment="1" applyProtection="1">
      <alignment horizontal="right"/>
      <protection locked="0"/>
    </xf>
    <xf numFmtId="164" fontId="33" fillId="22" borderId="6" xfId="0" applyNumberFormat="1" applyFont="1" applyFill="1" applyBorder="1" applyAlignment="1" applyProtection="1">
      <alignment horizontal="right"/>
      <protection locked="0"/>
    </xf>
    <xf numFmtId="164" fontId="33" fillId="22" borderId="12" xfId="0" applyNumberFormat="1" applyFont="1" applyFill="1" applyBorder="1" applyAlignment="1" applyProtection="1">
      <alignment horizontal="left"/>
      <protection locked="0"/>
    </xf>
    <xf numFmtId="164" fontId="33" fillId="22" borderId="13" xfId="0" applyNumberFormat="1" applyFont="1" applyFill="1" applyBorder="1" applyAlignment="1" applyProtection="1">
      <alignment horizontal="left"/>
      <protection locked="0"/>
    </xf>
    <xf numFmtId="164" fontId="33" fillId="22" borderId="11" xfId="0" applyNumberFormat="1" applyFont="1" applyFill="1" applyBorder="1" applyAlignment="1" applyProtection="1">
      <alignment horizontal="left"/>
      <protection locked="0"/>
    </xf>
    <xf numFmtId="164" fontId="33" fillId="22" borderId="12" xfId="0" applyNumberFormat="1" applyFont="1" applyFill="1" applyBorder="1" applyAlignment="1" applyProtection="1">
      <alignment horizontal="left" wrapText="1"/>
      <protection locked="0"/>
    </xf>
    <xf numFmtId="164" fontId="33" fillId="22" borderId="13" xfId="0" applyNumberFormat="1" applyFont="1" applyFill="1" applyBorder="1" applyAlignment="1" applyProtection="1">
      <alignment horizontal="left" wrapText="1"/>
      <protection locked="0"/>
    </xf>
    <xf numFmtId="164" fontId="30" fillId="0" borderId="8" xfId="0" applyNumberFormat="1" applyFont="1" applyFill="1" applyBorder="1" applyAlignment="1">
      <alignment horizontal="left" vertical="center" wrapText="1"/>
    </xf>
    <xf numFmtId="164" fontId="30" fillId="0" borderId="0" xfId="0" applyNumberFormat="1" applyFont="1" applyFill="1" applyBorder="1" applyAlignment="1">
      <alignment horizontal="left" vertical="center" wrapText="1"/>
    </xf>
  </cellXfs>
  <cellStyles count="29">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Ausgabe" xfId="19" xr:uid="{00000000-0005-0000-0000-000012000000}"/>
    <cellStyle name="Berechnung" xfId="20" xr:uid="{00000000-0005-0000-0000-000013000000}"/>
    <cellStyle name="Eingabe" xfId="21" xr:uid="{00000000-0005-0000-0000-000014000000}"/>
    <cellStyle name="Ergebnis" xfId="22" xr:uid="{00000000-0005-0000-0000-000015000000}"/>
    <cellStyle name="Erklärender Text" xfId="23" xr:uid="{00000000-0005-0000-0000-000016000000}"/>
    <cellStyle name="Prozent" xfId="24" builtinId="5"/>
    <cellStyle name="Standard" xfId="0" builtinId="0"/>
    <cellStyle name="Standard 2" xfId="25" xr:uid="{00000000-0005-0000-0000-000019000000}"/>
    <cellStyle name="Standard_VdK20_Must_V210" xfId="26" xr:uid="{00000000-0005-0000-0000-00001A000000}"/>
    <cellStyle name="test" xfId="27" xr:uid="{00000000-0005-0000-0000-00001B000000}"/>
    <cellStyle name="Warnender Text" xfId="28" xr:uid="{00000000-0005-0000-0000-00001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CC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EAEAEA"/>
      <rgbColor rgb="00F8F8F8"/>
      <rgbColor rgb="00EAEAEA"/>
      <rgbColor rgb="00DDDDDD"/>
      <rgbColor rgb="00C0C0C0"/>
      <rgbColor rgb="00B2B2B2"/>
      <rgbColor rgb="00969696"/>
      <rgbColor rgb="00808080"/>
      <rgbColor rgb="00777777"/>
      <rgbColor rgb="005F5F5F"/>
      <rgbColor rgb="004D4D4D"/>
      <rgbColor rgb="00333333"/>
      <rgbColor rgb="00292929"/>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CCECFF"/>
      <rgbColor rgb="00339966"/>
      <rgbColor rgb="00CCFFCC"/>
      <rgbColor rgb="00FFFFFF"/>
      <rgbColor rgb="00993300"/>
      <rgbColor rgb="00993366"/>
      <rgbColor rgb="00CCCCF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990600</xdr:colOff>
      <xdr:row>0</xdr:row>
      <xdr:rowOff>0</xdr:rowOff>
    </xdr:from>
    <xdr:to>
      <xdr:col>9</xdr:col>
      <xdr:colOff>104775</xdr:colOff>
      <xdr:row>0</xdr:row>
      <xdr:rowOff>1190625</xdr:rowOff>
    </xdr:to>
    <xdr:pic>
      <xdr:nvPicPr>
        <xdr:cNvPr id="1803" name="Grafik 3">
          <a:extLst>
            <a:ext uri="{FF2B5EF4-FFF2-40B4-BE49-F238E27FC236}">
              <a16:creationId xmlns:a16="http://schemas.microsoft.com/office/drawing/2014/main" id="{DE28787E-4539-A290-05AA-57393179CD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82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533400</xdr:colOff>
      <xdr:row>0</xdr:row>
      <xdr:rowOff>0</xdr:rowOff>
    </xdr:from>
    <xdr:to>
      <xdr:col>6</xdr:col>
      <xdr:colOff>123825</xdr:colOff>
      <xdr:row>0</xdr:row>
      <xdr:rowOff>1190625</xdr:rowOff>
    </xdr:to>
    <xdr:pic>
      <xdr:nvPicPr>
        <xdr:cNvPr id="31888" name="Grafik 3">
          <a:extLst>
            <a:ext uri="{FF2B5EF4-FFF2-40B4-BE49-F238E27FC236}">
              <a16:creationId xmlns:a16="http://schemas.microsoft.com/office/drawing/2014/main" id="{B0F5DC91-8050-4B95-95E4-F884EDA47B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219075</xdr:colOff>
      <xdr:row>0</xdr:row>
      <xdr:rowOff>0</xdr:rowOff>
    </xdr:from>
    <xdr:to>
      <xdr:col>7</xdr:col>
      <xdr:colOff>9525</xdr:colOff>
      <xdr:row>0</xdr:row>
      <xdr:rowOff>1190625</xdr:rowOff>
    </xdr:to>
    <xdr:pic>
      <xdr:nvPicPr>
        <xdr:cNvPr id="9994" name="Grafik 3">
          <a:extLst>
            <a:ext uri="{FF2B5EF4-FFF2-40B4-BE49-F238E27FC236}">
              <a16:creationId xmlns:a16="http://schemas.microsoft.com/office/drawing/2014/main" id="{FF09D56D-18A2-C123-3188-BBB2396EC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724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219075</xdr:colOff>
      <xdr:row>0</xdr:row>
      <xdr:rowOff>0</xdr:rowOff>
    </xdr:from>
    <xdr:to>
      <xdr:col>7</xdr:col>
      <xdr:colOff>9525</xdr:colOff>
      <xdr:row>0</xdr:row>
      <xdr:rowOff>1190625</xdr:rowOff>
    </xdr:to>
    <xdr:pic>
      <xdr:nvPicPr>
        <xdr:cNvPr id="32912" name="Grafik 3">
          <a:extLst>
            <a:ext uri="{FF2B5EF4-FFF2-40B4-BE49-F238E27FC236}">
              <a16:creationId xmlns:a16="http://schemas.microsoft.com/office/drawing/2014/main" id="{2716750D-9308-788E-417B-4D4CC878F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3400425</xdr:colOff>
      <xdr:row>0</xdr:row>
      <xdr:rowOff>9525</xdr:rowOff>
    </xdr:from>
    <xdr:to>
      <xdr:col>6</xdr:col>
      <xdr:colOff>209550</xdr:colOff>
      <xdr:row>0</xdr:row>
      <xdr:rowOff>1200150</xdr:rowOff>
    </xdr:to>
    <xdr:pic>
      <xdr:nvPicPr>
        <xdr:cNvPr id="26851" name="Grafik 4">
          <a:extLst>
            <a:ext uri="{FF2B5EF4-FFF2-40B4-BE49-F238E27FC236}">
              <a16:creationId xmlns:a16="http://schemas.microsoft.com/office/drawing/2014/main" id="{7CC76638-BDAD-373B-5C4C-C409414023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86850" y="9525"/>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3400425</xdr:colOff>
      <xdr:row>0</xdr:row>
      <xdr:rowOff>9525</xdr:rowOff>
    </xdr:from>
    <xdr:to>
      <xdr:col>6</xdr:col>
      <xdr:colOff>209550</xdr:colOff>
      <xdr:row>0</xdr:row>
      <xdr:rowOff>1200150</xdr:rowOff>
    </xdr:to>
    <xdr:pic>
      <xdr:nvPicPr>
        <xdr:cNvPr id="33936" name="Grafik 4">
          <a:extLst>
            <a:ext uri="{FF2B5EF4-FFF2-40B4-BE49-F238E27FC236}">
              <a16:creationId xmlns:a16="http://schemas.microsoft.com/office/drawing/2014/main" id="{0C1A88D2-41D5-CD44-9AF9-E4D46707A2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96375" y="9525"/>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1000125</xdr:colOff>
      <xdr:row>0</xdr:row>
      <xdr:rowOff>0</xdr:rowOff>
    </xdr:from>
    <xdr:to>
      <xdr:col>9</xdr:col>
      <xdr:colOff>114300</xdr:colOff>
      <xdr:row>0</xdr:row>
      <xdr:rowOff>1190625</xdr:rowOff>
    </xdr:to>
    <xdr:pic>
      <xdr:nvPicPr>
        <xdr:cNvPr id="7946" name="Grafik 3">
          <a:extLst>
            <a:ext uri="{FF2B5EF4-FFF2-40B4-BE49-F238E27FC236}">
              <a16:creationId xmlns:a16="http://schemas.microsoft.com/office/drawing/2014/main" id="{C4A30855-D773-D5C5-75B1-62A85AC4B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63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1000125</xdr:colOff>
      <xdr:row>0</xdr:row>
      <xdr:rowOff>0</xdr:rowOff>
    </xdr:from>
    <xdr:to>
      <xdr:col>9</xdr:col>
      <xdr:colOff>114300</xdr:colOff>
      <xdr:row>0</xdr:row>
      <xdr:rowOff>1190625</xdr:rowOff>
    </xdr:to>
    <xdr:pic>
      <xdr:nvPicPr>
        <xdr:cNvPr id="42126" name="Grafik 3">
          <a:extLst>
            <a:ext uri="{FF2B5EF4-FFF2-40B4-BE49-F238E27FC236}">
              <a16:creationId xmlns:a16="http://schemas.microsoft.com/office/drawing/2014/main" id="{56C8941B-16C8-128D-72CD-92B1248BC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63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990600</xdr:colOff>
      <xdr:row>0</xdr:row>
      <xdr:rowOff>0</xdr:rowOff>
    </xdr:from>
    <xdr:to>
      <xdr:col>10</xdr:col>
      <xdr:colOff>104775</xdr:colOff>
      <xdr:row>0</xdr:row>
      <xdr:rowOff>1190625</xdr:rowOff>
    </xdr:to>
    <xdr:pic>
      <xdr:nvPicPr>
        <xdr:cNvPr id="23796" name="Grafik 3">
          <a:extLst>
            <a:ext uri="{FF2B5EF4-FFF2-40B4-BE49-F238E27FC236}">
              <a16:creationId xmlns:a16="http://schemas.microsoft.com/office/drawing/2014/main" id="{17C68696-D0A1-7839-2CF5-62462E1DBE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59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990600</xdr:colOff>
      <xdr:row>0</xdr:row>
      <xdr:rowOff>0</xdr:rowOff>
    </xdr:from>
    <xdr:to>
      <xdr:col>9</xdr:col>
      <xdr:colOff>981075</xdr:colOff>
      <xdr:row>0</xdr:row>
      <xdr:rowOff>1190625</xdr:rowOff>
    </xdr:to>
    <xdr:pic>
      <xdr:nvPicPr>
        <xdr:cNvPr id="41102" name="Grafik 3">
          <a:extLst>
            <a:ext uri="{FF2B5EF4-FFF2-40B4-BE49-F238E27FC236}">
              <a16:creationId xmlns:a16="http://schemas.microsoft.com/office/drawing/2014/main" id="{39480645-FADD-E67C-BF5A-650AAA2EA1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59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66675</xdr:colOff>
      <xdr:row>0</xdr:row>
      <xdr:rowOff>19050</xdr:rowOff>
    </xdr:from>
    <xdr:to>
      <xdr:col>11</xdr:col>
      <xdr:colOff>104775</xdr:colOff>
      <xdr:row>0</xdr:row>
      <xdr:rowOff>1209675</xdr:rowOff>
    </xdr:to>
    <xdr:pic>
      <xdr:nvPicPr>
        <xdr:cNvPr id="39054" name="Grafik 3">
          <a:extLst>
            <a:ext uri="{FF2B5EF4-FFF2-40B4-BE49-F238E27FC236}">
              <a16:creationId xmlns:a16="http://schemas.microsoft.com/office/drawing/2014/main" id="{A9100CFF-355F-99A6-7DC3-9238991E49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1275" y="1905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990600</xdr:colOff>
      <xdr:row>0</xdr:row>
      <xdr:rowOff>0</xdr:rowOff>
    </xdr:from>
    <xdr:to>
      <xdr:col>9</xdr:col>
      <xdr:colOff>104775</xdr:colOff>
      <xdr:row>0</xdr:row>
      <xdr:rowOff>1190625</xdr:rowOff>
    </xdr:to>
    <xdr:pic>
      <xdr:nvPicPr>
        <xdr:cNvPr id="27795" name="Grafik 3">
          <a:extLst>
            <a:ext uri="{FF2B5EF4-FFF2-40B4-BE49-F238E27FC236}">
              <a16:creationId xmlns:a16="http://schemas.microsoft.com/office/drawing/2014/main" id="{277DC701-CAFE-612B-55AA-044749CC7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82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66675</xdr:colOff>
      <xdr:row>0</xdr:row>
      <xdr:rowOff>19050</xdr:rowOff>
    </xdr:from>
    <xdr:to>
      <xdr:col>11</xdr:col>
      <xdr:colOff>104775</xdr:colOff>
      <xdr:row>0</xdr:row>
      <xdr:rowOff>1209675</xdr:rowOff>
    </xdr:to>
    <xdr:pic>
      <xdr:nvPicPr>
        <xdr:cNvPr id="2904" name="Grafik 3">
          <a:extLst>
            <a:ext uri="{FF2B5EF4-FFF2-40B4-BE49-F238E27FC236}">
              <a16:creationId xmlns:a16="http://schemas.microsoft.com/office/drawing/2014/main" id="{7AF2D529-EA5C-A9A5-9CBD-983ABB6A9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1275" y="1905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12</xdr:col>
      <xdr:colOff>714375</xdr:colOff>
      <xdr:row>0</xdr:row>
      <xdr:rowOff>57150</xdr:rowOff>
    </xdr:from>
    <xdr:to>
      <xdr:col>14</xdr:col>
      <xdr:colOff>104775</xdr:colOff>
      <xdr:row>0</xdr:row>
      <xdr:rowOff>1247775</xdr:rowOff>
    </xdr:to>
    <xdr:pic>
      <xdr:nvPicPr>
        <xdr:cNvPr id="4874" name="Grafik 3">
          <a:extLst>
            <a:ext uri="{FF2B5EF4-FFF2-40B4-BE49-F238E27FC236}">
              <a16:creationId xmlns:a16="http://schemas.microsoft.com/office/drawing/2014/main" id="{3FC1050A-81B5-C8DC-BB79-CCC8043F8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34700" y="57150"/>
          <a:ext cx="12192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12</xdr:col>
      <xdr:colOff>714375</xdr:colOff>
      <xdr:row>0</xdr:row>
      <xdr:rowOff>57150</xdr:rowOff>
    </xdr:from>
    <xdr:to>
      <xdr:col>14</xdr:col>
      <xdr:colOff>104775</xdr:colOff>
      <xdr:row>0</xdr:row>
      <xdr:rowOff>1247775</xdr:rowOff>
    </xdr:to>
    <xdr:pic>
      <xdr:nvPicPr>
        <xdr:cNvPr id="38030" name="Grafik 3">
          <a:extLst>
            <a:ext uri="{FF2B5EF4-FFF2-40B4-BE49-F238E27FC236}">
              <a16:creationId xmlns:a16="http://schemas.microsoft.com/office/drawing/2014/main" id="{96BC3B2C-4F85-C93A-8940-CB249E087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34700" y="57150"/>
          <a:ext cx="12192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561975</xdr:colOff>
      <xdr:row>0</xdr:row>
      <xdr:rowOff>0</xdr:rowOff>
    </xdr:from>
    <xdr:to>
      <xdr:col>6</xdr:col>
      <xdr:colOff>123825</xdr:colOff>
      <xdr:row>0</xdr:row>
      <xdr:rowOff>1190625</xdr:rowOff>
    </xdr:to>
    <xdr:pic>
      <xdr:nvPicPr>
        <xdr:cNvPr id="20086" name="Grafik 4">
          <a:extLst>
            <a:ext uri="{FF2B5EF4-FFF2-40B4-BE49-F238E27FC236}">
              <a16:creationId xmlns:a16="http://schemas.microsoft.com/office/drawing/2014/main" id="{205E92AA-9220-CC0D-D750-8D92973A2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60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561975</xdr:colOff>
      <xdr:row>0</xdr:row>
      <xdr:rowOff>0</xdr:rowOff>
    </xdr:from>
    <xdr:to>
      <xdr:col>6</xdr:col>
      <xdr:colOff>123825</xdr:colOff>
      <xdr:row>0</xdr:row>
      <xdr:rowOff>1190625</xdr:rowOff>
    </xdr:to>
    <xdr:pic>
      <xdr:nvPicPr>
        <xdr:cNvPr id="37006" name="Grafik 4">
          <a:extLst>
            <a:ext uri="{FF2B5EF4-FFF2-40B4-BE49-F238E27FC236}">
              <a16:creationId xmlns:a16="http://schemas.microsoft.com/office/drawing/2014/main" id="{557C704F-5A8F-F072-C223-C184F81AF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60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171450</xdr:colOff>
      <xdr:row>0</xdr:row>
      <xdr:rowOff>0</xdr:rowOff>
    </xdr:from>
    <xdr:to>
      <xdr:col>6</xdr:col>
      <xdr:colOff>95250</xdr:colOff>
      <xdr:row>0</xdr:row>
      <xdr:rowOff>1190625</xdr:rowOff>
    </xdr:to>
    <xdr:pic>
      <xdr:nvPicPr>
        <xdr:cNvPr id="6922" name="Grafik 2">
          <a:extLst>
            <a:ext uri="{FF2B5EF4-FFF2-40B4-BE49-F238E27FC236}">
              <a16:creationId xmlns:a16="http://schemas.microsoft.com/office/drawing/2014/main" id="{CA63818F-8592-C42D-54ED-96ED59E3B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171450</xdr:colOff>
      <xdr:row>0</xdr:row>
      <xdr:rowOff>0</xdr:rowOff>
    </xdr:from>
    <xdr:to>
      <xdr:col>6</xdr:col>
      <xdr:colOff>95250</xdr:colOff>
      <xdr:row>0</xdr:row>
      <xdr:rowOff>1190625</xdr:rowOff>
    </xdr:to>
    <xdr:pic>
      <xdr:nvPicPr>
        <xdr:cNvPr id="35982" name="Grafik 2">
          <a:extLst>
            <a:ext uri="{FF2B5EF4-FFF2-40B4-BE49-F238E27FC236}">
              <a16:creationId xmlns:a16="http://schemas.microsoft.com/office/drawing/2014/main" id="{25B96897-0EF9-5204-F78F-E4BFBE21A5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3400425</xdr:colOff>
      <xdr:row>0</xdr:row>
      <xdr:rowOff>9525</xdr:rowOff>
    </xdr:from>
    <xdr:to>
      <xdr:col>6</xdr:col>
      <xdr:colOff>209550</xdr:colOff>
      <xdr:row>0</xdr:row>
      <xdr:rowOff>1200150</xdr:rowOff>
    </xdr:to>
    <xdr:pic>
      <xdr:nvPicPr>
        <xdr:cNvPr id="25827" name="Grafik 4">
          <a:extLst>
            <a:ext uri="{FF2B5EF4-FFF2-40B4-BE49-F238E27FC236}">
              <a16:creationId xmlns:a16="http://schemas.microsoft.com/office/drawing/2014/main" id="{33928006-FE58-11A7-DEE5-BC0731091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96375" y="9525"/>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3400425</xdr:colOff>
      <xdr:row>0</xdr:row>
      <xdr:rowOff>9525</xdr:rowOff>
    </xdr:from>
    <xdr:to>
      <xdr:col>6</xdr:col>
      <xdr:colOff>209550</xdr:colOff>
      <xdr:row>0</xdr:row>
      <xdr:rowOff>1200150</xdr:rowOff>
    </xdr:to>
    <xdr:pic>
      <xdr:nvPicPr>
        <xdr:cNvPr id="34958" name="Grafik 4">
          <a:extLst>
            <a:ext uri="{FF2B5EF4-FFF2-40B4-BE49-F238E27FC236}">
              <a16:creationId xmlns:a16="http://schemas.microsoft.com/office/drawing/2014/main" id="{C9897569-9485-439C-4323-E595B5A738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96375" y="9525"/>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962025</xdr:colOff>
      <xdr:row>0</xdr:row>
      <xdr:rowOff>0</xdr:rowOff>
    </xdr:from>
    <xdr:to>
      <xdr:col>10</xdr:col>
      <xdr:colOff>76200</xdr:colOff>
      <xdr:row>0</xdr:row>
      <xdr:rowOff>1190625</xdr:rowOff>
    </xdr:to>
    <xdr:pic>
      <xdr:nvPicPr>
        <xdr:cNvPr id="28819" name="Grafik 3">
          <a:extLst>
            <a:ext uri="{FF2B5EF4-FFF2-40B4-BE49-F238E27FC236}">
              <a16:creationId xmlns:a16="http://schemas.microsoft.com/office/drawing/2014/main" id="{6873E685-FFFF-FDAC-1E27-7FFBA9C85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5832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962025</xdr:colOff>
      <xdr:row>0</xdr:row>
      <xdr:rowOff>0</xdr:rowOff>
    </xdr:from>
    <xdr:to>
      <xdr:col>9</xdr:col>
      <xdr:colOff>1009650</xdr:colOff>
      <xdr:row>0</xdr:row>
      <xdr:rowOff>1190625</xdr:rowOff>
    </xdr:to>
    <xdr:pic>
      <xdr:nvPicPr>
        <xdr:cNvPr id="21756" name="Grafik 3">
          <a:extLst>
            <a:ext uri="{FF2B5EF4-FFF2-40B4-BE49-F238E27FC236}">
              <a16:creationId xmlns:a16="http://schemas.microsoft.com/office/drawing/2014/main" id="{3C908A9D-B4BB-F172-99E5-689BDA723E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238125</xdr:colOff>
      <xdr:row>0</xdr:row>
      <xdr:rowOff>19050</xdr:rowOff>
    </xdr:from>
    <xdr:to>
      <xdr:col>11</xdr:col>
      <xdr:colOff>0</xdr:colOff>
      <xdr:row>0</xdr:row>
      <xdr:rowOff>1209675</xdr:rowOff>
    </xdr:to>
    <xdr:pic>
      <xdr:nvPicPr>
        <xdr:cNvPr id="12053" name="Grafik 3">
          <a:extLst>
            <a:ext uri="{FF2B5EF4-FFF2-40B4-BE49-F238E27FC236}">
              <a16:creationId xmlns:a16="http://schemas.microsoft.com/office/drawing/2014/main" id="{F7588C99-7682-D724-B7CD-A92595D569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8825" y="1905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238125</xdr:colOff>
      <xdr:row>0</xdr:row>
      <xdr:rowOff>19050</xdr:rowOff>
    </xdr:from>
    <xdr:to>
      <xdr:col>11</xdr:col>
      <xdr:colOff>0</xdr:colOff>
      <xdr:row>0</xdr:row>
      <xdr:rowOff>1209675</xdr:rowOff>
    </xdr:to>
    <xdr:pic>
      <xdr:nvPicPr>
        <xdr:cNvPr id="29843" name="Grafik 3">
          <a:extLst>
            <a:ext uri="{FF2B5EF4-FFF2-40B4-BE49-F238E27FC236}">
              <a16:creationId xmlns:a16="http://schemas.microsoft.com/office/drawing/2014/main" id="{0A724C43-DBBA-3242-8022-AB226EDCDA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8825" y="1905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590550</xdr:colOff>
      <xdr:row>0</xdr:row>
      <xdr:rowOff>0</xdr:rowOff>
    </xdr:from>
    <xdr:to>
      <xdr:col>22</xdr:col>
      <xdr:colOff>9525</xdr:colOff>
      <xdr:row>0</xdr:row>
      <xdr:rowOff>1190625</xdr:rowOff>
    </xdr:to>
    <xdr:pic>
      <xdr:nvPicPr>
        <xdr:cNvPr id="5899" name="Grafik 3">
          <a:extLst>
            <a:ext uri="{FF2B5EF4-FFF2-40B4-BE49-F238E27FC236}">
              <a16:creationId xmlns:a16="http://schemas.microsoft.com/office/drawing/2014/main" id="{6D1FEB72-A5D7-F22E-AA82-0D4F042A2E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2087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590550</xdr:colOff>
      <xdr:row>0</xdr:row>
      <xdr:rowOff>0</xdr:rowOff>
    </xdr:from>
    <xdr:to>
      <xdr:col>22</xdr:col>
      <xdr:colOff>9525</xdr:colOff>
      <xdr:row>0</xdr:row>
      <xdr:rowOff>1190625</xdr:rowOff>
    </xdr:to>
    <xdr:pic>
      <xdr:nvPicPr>
        <xdr:cNvPr id="30864" name="Grafik 3">
          <a:extLst>
            <a:ext uri="{FF2B5EF4-FFF2-40B4-BE49-F238E27FC236}">
              <a16:creationId xmlns:a16="http://schemas.microsoft.com/office/drawing/2014/main" id="{7A846946-BB66-723F-34F3-971F7759DA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20875"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533400</xdr:colOff>
      <xdr:row>0</xdr:row>
      <xdr:rowOff>0</xdr:rowOff>
    </xdr:from>
    <xdr:to>
      <xdr:col>6</xdr:col>
      <xdr:colOff>123825</xdr:colOff>
      <xdr:row>0</xdr:row>
      <xdr:rowOff>1190625</xdr:rowOff>
    </xdr:to>
    <xdr:pic>
      <xdr:nvPicPr>
        <xdr:cNvPr id="3850" name="Grafik 3">
          <a:extLst>
            <a:ext uri="{FF2B5EF4-FFF2-40B4-BE49-F238E27FC236}">
              <a16:creationId xmlns:a16="http://schemas.microsoft.com/office/drawing/2014/main" id="{F0A420FB-77F7-86F7-EA37-042B7691CF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0"/>
          <a:ext cx="12096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92D050"/>
    <pageSetUpPr fitToPage="1"/>
  </sheetPr>
  <dimension ref="B1:X81"/>
  <sheetViews>
    <sheetView showGridLines="0" zoomScaleNormal="100" zoomScaleSheetLayoutView="100" workbookViewId="0">
      <selection activeCell="D9" sqref="D9"/>
    </sheetView>
  </sheetViews>
  <sheetFormatPr baseColWidth="10" defaultColWidth="6.33203125" defaultRowHeight="15" customHeight="1"/>
  <cols>
    <col min="1" max="1" width="2.44140625" style="10" customWidth="1"/>
    <col min="2" max="2" width="2" style="10" customWidth="1"/>
    <col min="3" max="3" width="47.6640625" style="10" customWidth="1"/>
    <col min="4" max="9" width="15.6640625" style="10" customWidth="1"/>
    <col min="10" max="10" width="2" style="10" customWidth="1"/>
    <col min="11" max="14" width="6.33203125" style="10"/>
    <col min="15" max="15" width="7" style="10" bestFit="1" customWidth="1"/>
    <col min="16" max="16" width="6.33203125" style="10"/>
    <col min="17" max="17" width="11.109375" style="10" customWidth="1"/>
    <col min="18" max="16384" width="6.33203125" style="10"/>
  </cols>
  <sheetData>
    <row r="1" spans="2:24" ht="97.5" customHeight="1" thickBot="1">
      <c r="C1" s="13"/>
      <c r="D1" s="99"/>
      <c r="E1" s="99"/>
      <c r="H1" s="14"/>
      <c r="I1" s="14"/>
    </row>
    <row r="2" spans="2:24" ht="9" customHeight="1">
      <c r="B2" s="108"/>
      <c r="C2" s="109"/>
      <c r="D2" s="110"/>
      <c r="E2" s="110"/>
      <c r="F2" s="111"/>
      <c r="G2" s="111"/>
      <c r="H2" s="112"/>
      <c r="I2" s="112"/>
      <c r="J2" s="113"/>
    </row>
    <row r="3" spans="2:24" s="11" customFormat="1" ht="11.25" customHeight="1">
      <c r="B3" s="114"/>
      <c r="C3" s="206" t="s">
        <v>175</v>
      </c>
      <c r="D3" s="100"/>
      <c r="E3" s="100"/>
      <c r="F3" s="100"/>
      <c r="G3" s="100"/>
      <c r="H3" s="100"/>
      <c r="I3" s="100"/>
      <c r="J3" s="116"/>
    </row>
    <row r="4" spans="2:24" s="11" customFormat="1" ht="12" customHeight="1">
      <c r="B4" s="114"/>
      <c r="C4" s="4" t="s">
        <v>184</v>
      </c>
      <c r="D4" s="100"/>
      <c r="E4" s="100"/>
      <c r="F4" s="100"/>
      <c r="G4" s="100"/>
      <c r="H4" s="100"/>
      <c r="I4" s="100"/>
      <c r="J4" s="116"/>
    </row>
    <row r="5" spans="2:24" s="11" customFormat="1" ht="12" customHeight="1">
      <c r="B5" s="114"/>
      <c r="C5" s="102"/>
      <c r="D5" s="102"/>
      <c r="E5" s="102"/>
      <c r="F5" s="102"/>
      <c r="G5" s="102"/>
      <c r="H5" s="102"/>
      <c r="I5" s="102"/>
      <c r="J5" s="116"/>
    </row>
    <row r="6" spans="2:24" s="32" customFormat="1" ht="12" customHeight="1">
      <c r="B6" s="117"/>
      <c r="C6" s="61"/>
      <c r="D6" s="402" t="s">
        <v>28</v>
      </c>
      <c r="E6" s="403"/>
      <c r="F6" s="404" t="s">
        <v>12</v>
      </c>
      <c r="G6" s="405"/>
      <c r="H6" s="402" t="s">
        <v>153</v>
      </c>
      <c r="I6" s="406"/>
      <c r="J6" s="118"/>
    </row>
    <row r="7" spans="2:24" s="32" customFormat="1" ht="12" customHeight="1">
      <c r="B7" s="117"/>
      <c r="C7" s="61"/>
      <c r="D7" s="212" t="s">
        <v>458</v>
      </c>
      <c r="E7" s="213" t="s">
        <v>459</v>
      </c>
      <c r="F7" s="214" t="str">
        <f>D7</f>
        <v>Q1 2026</v>
      </c>
      <c r="G7" s="213" t="str">
        <f>E7</f>
        <v>Q1 2025</v>
      </c>
      <c r="H7" s="214" t="str">
        <f>D7</f>
        <v>Q1 2026</v>
      </c>
      <c r="I7" s="213" t="str">
        <f>E7</f>
        <v>Q1 2025</v>
      </c>
      <c r="J7" s="118"/>
    </row>
    <row r="8" spans="2:24" s="11" customFormat="1" ht="12" customHeight="1">
      <c r="B8" s="114"/>
      <c r="C8" s="62"/>
      <c r="D8" s="305" t="s">
        <v>120</v>
      </c>
      <c r="E8" s="63" t="s">
        <v>120</v>
      </c>
      <c r="F8" s="305" t="s">
        <v>120</v>
      </c>
      <c r="G8" s="63" t="s">
        <v>120</v>
      </c>
      <c r="H8" s="305" t="s">
        <v>120</v>
      </c>
      <c r="I8" s="63" t="s">
        <v>120</v>
      </c>
      <c r="J8" s="119"/>
      <c r="K8" s="93"/>
      <c r="L8" s="93"/>
      <c r="M8" s="93"/>
      <c r="N8" s="93"/>
      <c r="O8" s="191"/>
      <c r="P8" s="93"/>
      <c r="Q8" s="187"/>
      <c r="R8" s="93"/>
      <c r="S8" s="93"/>
      <c r="T8" s="93"/>
      <c r="U8" s="93"/>
      <c r="V8" s="93"/>
      <c r="W8" s="93"/>
      <c r="X8" s="94"/>
    </row>
    <row r="9" spans="2:24" s="11" customFormat="1" ht="21.75" customHeight="1">
      <c r="B9" s="114"/>
      <c r="C9" s="375" t="s">
        <v>247</v>
      </c>
      <c r="D9" s="376">
        <v>15267.51665</v>
      </c>
      <c r="E9" s="216">
        <v>15389.621730000001</v>
      </c>
      <c r="F9" s="376">
        <v>15288.288329999999</v>
      </c>
      <c r="G9" s="216">
        <v>15584.343419999999</v>
      </c>
      <c r="H9" s="376">
        <v>15699.225839999999</v>
      </c>
      <c r="I9" s="216">
        <v>15849.707340000001</v>
      </c>
      <c r="J9" s="116"/>
    </row>
    <row r="10" spans="2:24" s="11" customFormat="1" ht="12" customHeight="1">
      <c r="B10" s="114"/>
      <c r="C10" s="64" t="s">
        <v>155</v>
      </c>
      <c r="D10" s="307">
        <v>0</v>
      </c>
      <c r="E10" s="218">
        <v>0</v>
      </c>
      <c r="F10" s="307">
        <v>0</v>
      </c>
      <c r="G10" s="218">
        <v>0</v>
      </c>
      <c r="H10" s="307">
        <v>0</v>
      </c>
      <c r="I10" s="218">
        <v>0</v>
      </c>
      <c r="J10" s="116"/>
    </row>
    <row r="11" spans="2:24" s="11" customFormat="1" ht="12" customHeight="1">
      <c r="B11" s="114"/>
      <c r="C11" s="374" t="s">
        <v>17</v>
      </c>
      <c r="D11" s="308">
        <v>17735.070479999998</v>
      </c>
      <c r="E11" s="218">
        <v>18599.17036</v>
      </c>
      <c r="F11" s="308">
        <v>18052.665850000001</v>
      </c>
      <c r="G11" s="218">
        <v>19052.585869999999</v>
      </c>
      <c r="H11" s="308">
        <v>18261.768840000001</v>
      </c>
      <c r="I11" s="218">
        <v>19037.63607</v>
      </c>
      <c r="J11" s="116"/>
    </row>
    <row r="12" spans="2:24" s="11" customFormat="1" ht="12" customHeight="1">
      <c r="B12" s="114"/>
      <c r="C12" s="65" t="s">
        <v>155</v>
      </c>
      <c r="D12" s="309">
        <v>0</v>
      </c>
      <c r="E12" s="219">
        <v>0</v>
      </c>
      <c r="F12" s="309">
        <v>0</v>
      </c>
      <c r="G12" s="219">
        <v>0</v>
      </c>
      <c r="H12" s="309">
        <v>0</v>
      </c>
      <c r="I12" s="219">
        <v>0</v>
      </c>
      <c r="J12" s="116"/>
    </row>
    <row r="13" spans="2:24" s="11" customFormat="1" ht="12" customHeight="1">
      <c r="B13" s="114"/>
      <c r="C13" s="120" t="s">
        <v>18</v>
      </c>
      <c r="D13" s="310">
        <v>2467.5538299999998</v>
      </c>
      <c r="E13" s="220">
        <v>3209.5486299999998</v>
      </c>
      <c r="F13" s="310">
        <v>2764.3775300000002</v>
      </c>
      <c r="G13" s="220">
        <v>3468.2424500000002</v>
      </c>
      <c r="H13" s="310">
        <v>2562.5430000000001</v>
      </c>
      <c r="I13" s="220">
        <v>3187.9287399999998</v>
      </c>
      <c r="J13" s="116"/>
    </row>
    <row r="14" spans="2:24" s="11" customFormat="1" ht="12" customHeight="1">
      <c r="B14" s="114"/>
      <c r="C14" s="208" t="s">
        <v>29</v>
      </c>
      <c r="D14" s="311">
        <v>0.16159999999999999</v>
      </c>
      <c r="E14" s="221">
        <v>0.20860000000000001</v>
      </c>
      <c r="F14" s="311">
        <v>0.18079999999999999</v>
      </c>
      <c r="G14" s="221">
        <v>0.2225</v>
      </c>
      <c r="H14" s="311">
        <v>0.16322734803081199</v>
      </c>
      <c r="I14" s="221">
        <v>0.201134864613847</v>
      </c>
      <c r="J14" s="116"/>
    </row>
    <row r="15" spans="2:24" s="11" customFormat="1" ht="12" customHeight="1">
      <c r="B15" s="114"/>
      <c r="C15" s="64" t="s">
        <v>177</v>
      </c>
      <c r="D15" s="312">
        <v>608.91479596091199</v>
      </c>
      <c r="E15" s="222">
        <v>605.30915235829798</v>
      </c>
      <c r="F15" s="312">
        <v>305.76576999999997</v>
      </c>
      <c r="G15" s="222">
        <v>311.68687</v>
      </c>
      <c r="H15" s="314">
        <v>0</v>
      </c>
      <c r="I15" s="392">
        <v>0</v>
      </c>
      <c r="J15" s="116"/>
    </row>
    <row r="16" spans="2:24" s="11" customFormat="1" ht="12" customHeight="1">
      <c r="B16" s="114"/>
      <c r="C16" s="64" t="s">
        <v>248</v>
      </c>
      <c r="D16" s="312">
        <v>0</v>
      </c>
      <c r="E16" s="222">
        <v>0</v>
      </c>
      <c r="F16" s="312">
        <v>0</v>
      </c>
      <c r="G16" s="222">
        <v>0</v>
      </c>
      <c r="H16" s="314">
        <v>0</v>
      </c>
      <c r="I16" s="392">
        <v>0</v>
      </c>
      <c r="J16" s="116"/>
    </row>
    <row r="17" spans="2:10" s="11" customFormat="1" ht="12" customHeight="1">
      <c r="B17" s="114"/>
      <c r="C17" s="208" t="s">
        <v>249</v>
      </c>
      <c r="D17" s="313">
        <v>1858.6390340390899</v>
      </c>
      <c r="E17" s="223">
        <v>2604.2394776417</v>
      </c>
      <c r="F17" s="313">
        <v>2458.6117599999998</v>
      </c>
      <c r="G17" s="223">
        <v>3156.5555800000002</v>
      </c>
      <c r="H17" s="394">
        <v>0</v>
      </c>
      <c r="I17" s="395">
        <v>0</v>
      </c>
      <c r="J17" s="116"/>
    </row>
    <row r="18" spans="2:10" s="11" customFormat="1" ht="22.2">
      <c r="B18" s="114"/>
      <c r="C18" s="121" t="s">
        <v>126</v>
      </c>
      <c r="D18" s="314">
        <v>2468.6</v>
      </c>
      <c r="E18" s="224">
        <v>3204</v>
      </c>
      <c r="F18" s="314">
        <v>2764.4</v>
      </c>
      <c r="G18" s="224">
        <v>3463</v>
      </c>
      <c r="H18" s="314">
        <v>0</v>
      </c>
      <c r="I18" s="392">
        <v>0</v>
      </c>
      <c r="J18" s="116"/>
    </row>
    <row r="19" spans="2:10" s="11" customFormat="1" ht="12" customHeight="1">
      <c r="B19" s="114"/>
      <c r="C19" s="71" t="s">
        <v>29</v>
      </c>
      <c r="D19" s="315">
        <v>0.161650388637369</v>
      </c>
      <c r="E19" s="225">
        <v>0.20819225164932001</v>
      </c>
      <c r="F19" s="315">
        <v>0.18079198536413299</v>
      </c>
      <c r="G19" s="225">
        <v>0.22221019562208799</v>
      </c>
      <c r="H19" s="391">
        <v>0</v>
      </c>
      <c r="I19" s="393">
        <v>0</v>
      </c>
      <c r="J19" s="116"/>
    </row>
    <row r="20" spans="2:10" s="11" customFormat="1" ht="9.75" customHeight="1">
      <c r="B20" s="114"/>
      <c r="C20" s="64"/>
      <c r="D20" s="66"/>
      <c r="E20" s="66"/>
      <c r="F20" s="66"/>
      <c r="G20" s="66"/>
      <c r="H20" s="67"/>
      <c r="I20" s="67"/>
      <c r="J20" s="116"/>
    </row>
    <row r="21" spans="2:10" s="11" customFormat="1" ht="12" customHeight="1">
      <c r="B21" s="114"/>
      <c r="C21" s="200" t="s">
        <v>100</v>
      </c>
      <c r="D21" s="201"/>
      <c r="E21" s="201"/>
      <c r="F21" s="202"/>
      <c r="G21" s="202"/>
      <c r="H21" s="203"/>
      <c r="I21" s="203"/>
      <c r="J21" s="116"/>
    </row>
    <row r="22" spans="2:10" s="11" customFormat="1" ht="34.5" customHeight="1">
      <c r="B22" s="114"/>
      <c r="C22" s="401" t="s">
        <v>441</v>
      </c>
      <c r="D22" s="401"/>
      <c r="E22" s="401"/>
      <c r="F22" s="401"/>
      <c r="G22" s="401"/>
      <c r="H22" s="401"/>
      <c r="I22" s="204"/>
      <c r="J22" s="116"/>
    </row>
    <row r="23" spans="2:10" ht="9" customHeight="1" thickBot="1">
      <c r="B23" s="124"/>
      <c r="C23" s="125"/>
      <c r="D23" s="125"/>
      <c r="E23" s="125"/>
      <c r="F23" s="125"/>
      <c r="G23" s="125"/>
      <c r="H23" s="125"/>
      <c r="I23" s="125"/>
      <c r="J23" s="126"/>
    </row>
    <row r="24" spans="2:10" ht="12" customHeight="1"/>
    <row r="25" spans="2:10" ht="12" customHeight="1"/>
    <row r="26" spans="2:10" ht="12" customHeight="1"/>
    <row r="27" spans="2:10" ht="12" customHeight="1">
      <c r="C27" s="200"/>
      <c r="D27" s="201"/>
      <c r="E27" s="201"/>
      <c r="F27" s="202"/>
      <c r="G27" s="202"/>
      <c r="H27" s="203"/>
    </row>
    <row r="28" spans="2:10" ht="12" customHeight="1">
      <c r="C28" s="401"/>
      <c r="D28" s="401"/>
      <c r="E28" s="401"/>
      <c r="F28" s="401"/>
      <c r="G28" s="401"/>
      <c r="H28" s="401"/>
    </row>
    <row r="29" spans="2:10" ht="12" customHeight="1"/>
    <row r="30" spans="2:10" ht="12" customHeight="1"/>
    <row r="31" spans="2:10" ht="12" customHeight="1"/>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mergeCells count="5">
    <mergeCell ref="C22:H22"/>
    <mergeCell ref="D6:E6"/>
    <mergeCell ref="F6:G6"/>
    <mergeCell ref="H6:I6"/>
    <mergeCell ref="C28:H28"/>
  </mergeCells>
  <phoneticPr fontId="2" type="noConversion"/>
  <printOptions horizontalCentered="1"/>
  <pageMargins left="0.39370078740157483" right="0.39370078740157483" top="0.39370078740157483" bottom="0.78740157480314965" header="0.31496062992125984" footer="0.51181102362204722"/>
  <pageSetup paperSize="9" scale="91" orientation="landscape" r:id="rId1"/>
  <headerFooter alignWithMargins="0">
    <oddHeader>&amp;R&amp;16&amp;G</oddHeader>
    <oddFooter>&amp;CSeite 1</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V48"/>
  <sheetViews>
    <sheetView showGridLines="0" zoomScaleNormal="100" zoomScaleSheetLayoutView="100" workbookViewId="0"/>
  </sheetViews>
  <sheetFormatPr baseColWidth="10" defaultColWidth="6.33203125" defaultRowHeight="15" customHeight="1"/>
  <cols>
    <col min="1" max="1" width="3.109375" style="59" customWidth="1"/>
    <col min="2" max="2" width="2" style="59" customWidth="1"/>
    <col min="3" max="4" width="28.33203125" style="59" customWidth="1"/>
    <col min="5" max="6" width="24.33203125" style="59" customWidth="1"/>
    <col min="7" max="7" width="2" style="59" customWidth="1"/>
    <col min="8" max="8" width="4.109375" style="59" customWidth="1"/>
    <col min="9" max="16384" width="6.33203125" style="59"/>
  </cols>
  <sheetData>
    <row r="1" spans="2:22" ht="99" customHeight="1" thickBot="1">
      <c r="C1" s="13"/>
      <c r="D1"/>
    </row>
    <row r="2" spans="2:22" ht="9" customHeight="1">
      <c r="B2" s="129"/>
      <c r="C2" s="131"/>
      <c r="D2" s="131"/>
      <c r="E2" s="131"/>
      <c r="F2" s="131"/>
      <c r="G2" s="139"/>
    </row>
    <row r="3" spans="2:22" s="9" customFormat="1" ht="12" customHeight="1">
      <c r="B3" s="122"/>
      <c r="C3" s="207" t="s">
        <v>351</v>
      </c>
      <c r="D3" s="103"/>
      <c r="E3" s="100"/>
      <c r="F3" s="100"/>
      <c r="G3" s="123"/>
    </row>
    <row r="4" spans="2:22" s="9" customFormat="1" ht="12" customHeight="1">
      <c r="B4" s="122"/>
      <c r="C4" s="104" t="s">
        <v>352</v>
      </c>
      <c r="D4" s="104"/>
      <c r="E4" s="104"/>
      <c r="F4" s="104"/>
      <c r="G4" s="123"/>
    </row>
    <row r="5" spans="2:22" s="9" customFormat="1" ht="12" customHeight="1">
      <c r="B5" s="122"/>
      <c r="C5" s="4"/>
      <c r="D5" s="4"/>
      <c r="E5" s="4"/>
      <c r="F5" s="4"/>
      <c r="G5" s="123"/>
    </row>
    <row r="6" spans="2:22" s="9" customFormat="1" ht="12" customHeight="1">
      <c r="B6" s="122"/>
      <c r="C6" s="77"/>
      <c r="D6" s="105"/>
      <c r="E6" s="84" t="str">
        <f>'§28(2)Nr.1a'!E6</f>
        <v>Q1 2026</v>
      </c>
      <c r="F6" s="84" t="str">
        <f>'§28(2)Nr.1a'!F6</f>
        <v>Q1 2025</v>
      </c>
      <c r="G6" s="135"/>
      <c r="H6" s="90"/>
      <c r="I6" s="90"/>
      <c r="J6" s="90"/>
      <c r="K6" s="90"/>
      <c r="L6" s="90"/>
      <c r="M6" s="90"/>
      <c r="N6" s="90"/>
      <c r="O6" s="90"/>
      <c r="P6" s="90"/>
      <c r="Q6" s="90"/>
      <c r="R6" s="90"/>
      <c r="S6" s="90"/>
      <c r="T6" s="90"/>
      <c r="U6" s="90"/>
      <c r="V6" s="91"/>
    </row>
    <row r="7" spans="2:22" s="9" customFormat="1" ht="12" customHeight="1">
      <c r="B7" s="122"/>
      <c r="C7" s="72"/>
      <c r="D7" s="72"/>
      <c r="E7" s="316" t="s">
        <v>260</v>
      </c>
      <c r="F7" s="238" t="s">
        <v>260</v>
      </c>
      <c r="G7" s="123"/>
    </row>
    <row r="8" spans="2:22" s="9" customFormat="1" ht="12" customHeight="1">
      <c r="B8" s="122"/>
      <c r="C8" s="68" t="s">
        <v>353</v>
      </c>
      <c r="D8" s="68"/>
      <c r="E8" s="317">
        <f>'§28(2)Nr.1a'!E8</f>
        <v>23.81699957</v>
      </c>
      <c r="F8" s="239">
        <f>'§28(2)Nr.1a'!F8</f>
        <v>33.794309400000003</v>
      </c>
      <c r="G8" s="123"/>
    </row>
    <row r="9" spans="2:22" s="9" customFormat="1" ht="12" customHeight="1">
      <c r="B9" s="122"/>
      <c r="C9" s="73" t="s">
        <v>354</v>
      </c>
      <c r="D9" s="73"/>
      <c r="E9" s="317">
        <f>'§28(2)Nr.1a'!E9</f>
        <v>68.76570212</v>
      </c>
      <c r="F9" s="239">
        <f>'§28(2)Nr.1a'!F9</f>
        <v>84.077275889999996</v>
      </c>
      <c r="G9" s="123"/>
    </row>
    <row r="10" spans="2:22" s="9" customFormat="1" ht="12" customHeight="1">
      <c r="B10" s="122"/>
      <c r="C10" s="73" t="s">
        <v>355</v>
      </c>
      <c r="D10" s="87"/>
      <c r="E10" s="317">
        <f>'§28(2)Nr.1a'!E10</f>
        <v>1190.09949575</v>
      </c>
      <c r="F10" s="239">
        <f>'§28(2)Nr.1a'!F10</f>
        <v>1274.49873604</v>
      </c>
      <c r="G10" s="123"/>
    </row>
    <row r="11" spans="2:22" s="9" customFormat="1" ht="12" customHeight="1">
      <c r="B11" s="122"/>
      <c r="C11" s="73" t="s">
        <v>356</v>
      </c>
      <c r="D11" s="73"/>
      <c r="E11" s="317">
        <f>'§28(2)Nr.1a'!E11</f>
        <v>15140.146346949999</v>
      </c>
      <c r="F11" s="239">
        <f>'§28(2)Nr.1a'!F11</f>
        <v>16383.27736729</v>
      </c>
      <c r="G11" s="123"/>
    </row>
    <row r="12" spans="2:22" s="9" customFormat="1" ht="12" customHeight="1">
      <c r="B12" s="122"/>
      <c r="C12" s="83" t="s">
        <v>293</v>
      </c>
      <c r="D12" s="83"/>
      <c r="E12" s="318">
        <f>'§28(2)Nr.1a'!E12</f>
        <v>16422.828544389999</v>
      </c>
      <c r="F12" s="240">
        <f>'§28(2)Nr.1a'!F12</f>
        <v>17775.64768862</v>
      </c>
      <c r="G12" s="123"/>
    </row>
    <row r="13" spans="2:22" ht="9" customHeight="1" thickBot="1">
      <c r="B13" s="136"/>
      <c r="C13" s="137"/>
      <c r="D13" s="137"/>
      <c r="E13" s="137"/>
      <c r="F13" s="137"/>
      <c r="G13" s="138"/>
    </row>
    <row r="14" spans="2:22" ht="12" customHeight="1"/>
    <row r="15" spans="2:22" ht="12" customHeight="1"/>
    <row r="16" spans="2:2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printOptions horizontalCentered="1"/>
  <pageMargins left="0.39370078740157483" right="0.39370078740157483" top="0.39370078740157483" bottom="0.78740157480314965" header="0.31496062992125984" footer="0.51181102362204722"/>
  <pageSetup paperSize="9" orientation="landscape" r:id="rId1"/>
  <headerFooter alignWithMargins="0">
    <oddHeader>&amp;R&amp;16&amp;G</oddHeader>
    <oddFooter>&amp;CSeite 5</oddFooter>
  </headerFooter>
  <rowBreaks count="2" manualBreakCount="2">
    <brk id="5" max="16383" man="1"/>
    <brk id="6" max="16383" man="1"/>
  </rowBreaks>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rgb="FF92D050"/>
    <pageSetUpPr fitToPage="1"/>
  </sheetPr>
  <dimension ref="B1:V49"/>
  <sheetViews>
    <sheetView showGridLines="0" zoomScaleNormal="100" zoomScaleSheetLayoutView="100" workbookViewId="0">
      <selection activeCell="E16" sqref="E16"/>
    </sheetView>
  </sheetViews>
  <sheetFormatPr baseColWidth="10" defaultColWidth="6.33203125" defaultRowHeight="15" customHeight="1"/>
  <cols>
    <col min="1" max="1" width="2.5546875" style="59" customWidth="1"/>
    <col min="2" max="2" width="2" style="59" customWidth="1"/>
    <col min="3" max="3" width="89.33203125" style="59" customWidth="1"/>
    <col min="4" max="4" width="6.109375" style="59" customWidth="1"/>
    <col min="5" max="6" width="19.33203125" style="59" customWidth="1"/>
    <col min="7" max="7" width="2" style="59" customWidth="1"/>
    <col min="8" max="8" width="7.109375" style="253" bestFit="1" customWidth="1"/>
    <col min="9" max="14" width="6.33203125" style="253"/>
    <col min="15" max="16384" width="6.33203125" style="59"/>
  </cols>
  <sheetData>
    <row r="1" spans="2:22" ht="99" customHeight="1" thickBot="1">
      <c r="C1" s="13"/>
      <c r="D1"/>
      <c r="G1" s="14"/>
    </row>
    <row r="2" spans="2:22" ht="9" customHeight="1">
      <c r="B2" s="129"/>
      <c r="C2" s="109"/>
      <c r="D2" s="130"/>
      <c r="E2" s="131"/>
      <c r="F2" s="131"/>
      <c r="G2" s="132"/>
    </row>
    <row r="3" spans="2:22" s="11" customFormat="1" ht="11.25" customHeight="1">
      <c r="B3" s="114"/>
      <c r="C3" s="206" t="s">
        <v>256</v>
      </c>
      <c r="D3" s="100"/>
      <c r="E3" s="100"/>
      <c r="F3" s="100"/>
      <c r="G3" s="101"/>
      <c r="H3" s="254"/>
      <c r="I3" s="254"/>
      <c r="J3" s="254"/>
      <c r="K3" s="254"/>
      <c r="L3" s="254"/>
      <c r="M3" s="254"/>
      <c r="N3" s="254"/>
    </row>
    <row r="4" spans="2:22" s="11" customFormat="1" ht="12" customHeight="1">
      <c r="B4" s="114"/>
      <c r="C4" s="4" t="s">
        <v>217</v>
      </c>
      <c r="D4" s="100"/>
      <c r="E4" s="100"/>
      <c r="F4" s="100"/>
      <c r="G4" s="101"/>
      <c r="H4" s="254"/>
      <c r="I4" s="254"/>
      <c r="J4" s="254"/>
      <c r="K4" s="254"/>
      <c r="L4" s="254"/>
      <c r="M4" s="254"/>
      <c r="N4" s="254"/>
    </row>
    <row r="5" spans="2:22" s="11" customFormat="1" ht="12" customHeight="1">
      <c r="B5" s="114"/>
      <c r="C5" s="64"/>
      <c r="D5" s="66"/>
      <c r="E5" s="66"/>
      <c r="F5" s="66"/>
      <c r="G5" s="116"/>
      <c r="H5" s="254"/>
      <c r="I5" s="254"/>
      <c r="J5" s="254"/>
      <c r="K5" s="254"/>
      <c r="L5" s="254"/>
      <c r="M5" s="254"/>
      <c r="N5" s="254"/>
    </row>
    <row r="6" spans="2:22" s="60" customFormat="1" ht="12" customHeight="1">
      <c r="B6" s="140"/>
      <c r="C6" s="77"/>
      <c r="D6" s="115"/>
      <c r="E6" s="84" t="str">
        <f>'§28(1)Nr.1bis3_Mortgage'!D7</f>
        <v>Q1 2026</v>
      </c>
      <c r="F6" s="84" t="str">
        <f>'§28(1)Nr.1bis3_Mortgage'!E7</f>
        <v>Q1 2025</v>
      </c>
      <c r="G6" s="142"/>
      <c r="H6" s="255"/>
      <c r="I6" s="255"/>
      <c r="J6" s="255"/>
      <c r="K6" s="255"/>
      <c r="L6" s="255"/>
      <c r="M6" s="255"/>
      <c r="N6" s="255"/>
      <c r="O6" s="88"/>
      <c r="P6" s="88"/>
      <c r="Q6" s="88"/>
      <c r="R6" s="88"/>
      <c r="S6" s="88"/>
      <c r="T6" s="88"/>
      <c r="U6" s="88"/>
      <c r="V6" s="86"/>
    </row>
    <row r="7" spans="2:22" s="60" customFormat="1" ht="12" customHeight="1">
      <c r="B7" s="140"/>
      <c r="C7" s="72"/>
      <c r="D7" s="72"/>
      <c r="E7" s="316" t="str">
        <f>Einheit_Waehrung</f>
        <v>Mio. €</v>
      </c>
      <c r="F7" s="238" t="str">
        <f>Einheit_Waehrung</f>
        <v>Mio. €</v>
      </c>
      <c r="G7" s="141"/>
      <c r="H7" s="256"/>
      <c r="I7" s="256"/>
      <c r="J7" s="256"/>
      <c r="K7" s="256"/>
      <c r="L7" s="256"/>
      <c r="M7" s="256"/>
      <c r="N7" s="256"/>
    </row>
    <row r="8" spans="2:22" s="60" customFormat="1" ht="12" customHeight="1">
      <c r="B8" s="140"/>
      <c r="C8" s="96" t="s">
        <v>147</v>
      </c>
      <c r="D8" s="96"/>
      <c r="E8" s="318">
        <f>'§28(1)Nr.1bis3_Mortgage'!D9</f>
        <v>15267.51665</v>
      </c>
      <c r="F8" s="240">
        <f>'§28(1)Nr.1bis3_Mortgage'!E9</f>
        <v>15389.621730000001</v>
      </c>
      <c r="G8" s="141"/>
      <c r="H8" s="256"/>
      <c r="I8" s="256"/>
      <c r="J8" s="256"/>
      <c r="K8" s="256"/>
      <c r="L8" s="256"/>
      <c r="M8" s="256"/>
      <c r="N8" s="256"/>
    </row>
    <row r="9" spans="2:22" s="60" customFormat="1" ht="12" customHeight="1">
      <c r="B9" s="140"/>
      <c r="C9" s="73" t="s">
        <v>198</v>
      </c>
      <c r="D9" s="73"/>
      <c r="E9" s="378">
        <v>0.85706262509757702</v>
      </c>
      <c r="F9" s="379">
        <v>0.88324760935758395</v>
      </c>
      <c r="G9" s="141"/>
      <c r="H9" s="256"/>
      <c r="I9" s="256"/>
      <c r="J9" s="256"/>
      <c r="K9" s="256"/>
      <c r="L9" s="256"/>
      <c r="M9" s="256"/>
      <c r="N9" s="256"/>
    </row>
    <row r="10" spans="2:22" s="60" customFormat="1" ht="12" customHeight="1">
      <c r="B10" s="140"/>
      <c r="C10" s="73"/>
      <c r="D10" s="87"/>
      <c r="E10" s="317"/>
      <c r="F10" s="239"/>
      <c r="G10" s="141"/>
      <c r="H10" s="256"/>
      <c r="I10" s="256"/>
      <c r="J10" s="256"/>
      <c r="K10" s="256"/>
      <c r="L10" s="256"/>
      <c r="M10" s="256"/>
      <c r="N10" s="256"/>
    </row>
    <row r="11" spans="2:22" s="60" customFormat="1" ht="12" customHeight="1">
      <c r="B11" s="140"/>
      <c r="C11" s="83" t="s">
        <v>17</v>
      </c>
      <c r="D11" s="83"/>
      <c r="E11" s="318">
        <f>'§28(1)Nr.1bis3_Mortgage'!D11</f>
        <v>17735.070479999998</v>
      </c>
      <c r="F11" s="240">
        <f>'§28(1)Nr.1bis3_Mortgage'!E11</f>
        <v>18599.17036</v>
      </c>
      <c r="G11" s="141"/>
      <c r="H11" s="256"/>
      <c r="I11" s="256"/>
      <c r="J11" s="256"/>
      <c r="K11" s="256"/>
      <c r="L11" s="256"/>
      <c r="M11" s="256"/>
      <c r="N11" s="256"/>
    </row>
    <row r="12" spans="2:22" s="60" customFormat="1" ht="24" customHeight="1">
      <c r="B12" s="140"/>
      <c r="C12" s="2" t="s">
        <v>455</v>
      </c>
      <c r="D12" s="247"/>
      <c r="E12" s="324">
        <v>0</v>
      </c>
      <c r="F12" s="250">
        <v>0</v>
      </c>
      <c r="G12" s="141"/>
      <c r="H12" s="256"/>
      <c r="I12" s="256"/>
      <c r="J12" s="256"/>
      <c r="K12" s="256"/>
      <c r="L12" s="256"/>
      <c r="M12" s="256"/>
      <c r="N12" s="256"/>
    </row>
    <row r="13" spans="2:22" s="246" customFormat="1" ht="13.2">
      <c r="B13" s="242"/>
      <c r="C13" s="421" t="s">
        <v>250</v>
      </c>
      <c r="D13" s="421"/>
      <c r="E13" s="324">
        <v>0</v>
      </c>
      <c r="F13" s="250">
        <v>0</v>
      </c>
      <c r="G13" s="245"/>
      <c r="H13" s="257"/>
      <c r="I13" s="257"/>
      <c r="J13" s="257"/>
      <c r="K13" s="257"/>
      <c r="L13" s="257"/>
      <c r="M13" s="257"/>
      <c r="N13" s="257"/>
    </row>
    <row r="14" spans="2:22" s="246" customFormat="1" ht="13.2">
      <c r="B14" s="242"/>
      <c r="C14" s="421" t="s">
        <v>251</v>
      </c>
      <c r="D14" s="421"/>
      <c r="E14" s="324">
        <v>0</v>
      </c>
      <c r="F14" s="250">
        <v>0</v>
      </c>
      <c r="G14" s="245"/>
      <c r="H14" s="257"/>
      <c r="I14" s="257"/>
      <c r="J14" s="257"/>
      <c r="K14" s="257"/>
      <c r="L14" s="257"/>
      <c r="M14" s="257"/>
      <c r="N14" s="257"/>
    </row>
    <row r="15" spans="2:22" s="246" customFormat="1" ht="13.2">
      <c r="B15" s="242"/>
      <c r="C15" s="243" t="s">
        <v>252</v>
      </c>
      <c r="D15" s="243"/>
      <c r="E15" s="325" t="s">
        <v>24</v>
      </c>
      <c r="F15" s="251" t="s">
        <v>24</v>
      </c>
      <c r="G15" s="245"/>
      <c r="H15" s="257"/>
      <c r="I15" s="257"/>
      <c r="J15" s="257"/>
      <c r="K15" s="257"/>
      <c r="L15" s="257"/>
      <c r="M15" s="257"/>
      <c r="N15" s="257"/>
    </row>
    <row r="16" spans="2:22" ht="12" customHeight="1">
      <c r="B16" s="133"/>
      <c r="C16" s="2" t="s">
        <v>199</v>
      </c>
      <c r="D16" s="2"/>
      <c r="E16" s="378">
        <v>0.66299840469706395</v>
      </c>
      <c r="F16" s="379">
        <v>0.61617872516008299</v>
      </c>
      <c r="G16" s="134"/>
    </row>
    <row r="17" spans="2:7" ht="12" customHeight="1">
      <c r="B17" s="133"/>
      <c r="C17" s="193"/>
      <c r="D17" s="248"/>
      <c r="E17" s="326"/>
      <c r="F17" s="252"/>
      <c r="G17" s="134"/>
    </row>
    <row r="18" spans="2:7" ht="12" customHeight="1">
      <c r="B18" s="133"/>
      <c r="C18" s="422" t="s">
        <v>200</v>
      </c>
      <c r="D18" s="97" t="s">
        <v>119</v>
      </c>
      <c r="E18" s="317">
        <v>27.413327137263401</v>
      </c>
      <c r="F18" s="304">
        <v>28.3497257370685</v>
      </c>
      <c r="G18" s="134"/>
    </row>
    <row r="19" spans="2:7" ht="12" customHeight="1">
      <c r="B19" s="133"/>
      <c r="C19" s="422"/>
      <c r="D19" s="73" t="s">
        <v>463</v>
      </c>
      <c r="E19" s="317">
        <v>56.125414039876901</v>
      </c>
      <c r="F19" s="304">
        <v>0</v>
      </c>
      <c r="G19" s="134"/>
    </row>
    <row r="20" spans="2:7" ht="12" customHeight="1">
      <c r="B20" s="133"/>
      <c r="C20" s="422"/>
      <c r="D20" s="73" t="s">
        <v>118</v>
      </c>
      <c r="E20" s="317">
        <v>693.33355891193401</v>
      </c>
      <c r="F20" s="304">
        <v>844.29775550660804</v>
      </c>
      <c r="G20" s="134"/>
    </row>
    <row r="21" spans="2:7" ht="12" customHeight="1">
      <c r="B21" s="133"/>
      <c r="C21" s="422"/>
      <c r="D21" s="73" t="s">
        <v>161</v>
      </c>
      <c r="E21" s="317">
        <v>-172.82774416796099</v>
      </c>
      <c r="F21" s="304">
        <v>207.793423627984</v>
      </c>
      <c r="G21" s="134"/>
    </row>
    <row r="22" spans="2:7" ht="12" customHeight="1">
      <c r="B22" s="133"/>
      <c r="C22" s="422"/>
      <c r="D22" s="73" t="s">
        <v>117</v>
      </c>
      <c r="E22" s="317">
        <v>1076.17238108367</v>
      </c>
      <c r="F22" s="304">
        <v>1575.05523299122</v>
      </c>
      <c r="G22" s="134"/>
    </row>
    <row r="23" spans="2:7" ht="12" customHeight="1">
      <c r="B23" s="133"/>
      <c r="C23" s="422"/>
      <c r="D23" s="73"/>
      <c r="E23" s="317"/>
      <c r="F23" s="239"/>
      <c r="G23" s="134"/>
    </row>
    <row r="24" spans="2:7" ht="12" customHeight="1">
      <c r="B24" s="133"/>
      <c r="C24" s="422"/>
      <c r="D24" s="73"/>
      <c r="E24" s="317"/>
      <c r="F24" s="239"/>
      <c r="G24" s="134"/>
    </row>
    <row r="25" spans="2:7" ht="12" customHeight="1">
      <c r="B25" s="133"/>
      <c r="C25" s="193"/>
      <c r="D25" s="73"/>
      <c r="E25" s="317"/>
      <c r="F25" s="239"/>
      <c r="G25" s="134"/>
    </row>
    <row r="26" spans="2:7" ht="12" customHeight="1">
      <c r="B26" s="133"/>
      <c r="C26" s="2" t="s">
        <v>201</v>
      </c>
      <c r="D26" s="73"/>
      <c r="E26" s="317">
        <v>4.0665849833509</v>
      </c>
      <c r="F26" s="239">
        <v>3.9214939832568998</v>
      </c>
      <c r="G26" s="134"/>
    </row>
    <row r="27" spans="2:7" ht="12" customHeight="1">
      <c r="B27" s="133"/>
      <c r="C27" s="73" t="s">
        <v>165</v>
      </c>
      <c r="D27" s="73"/>
      <c r="E27" s="380">
        <v>0.57284654262234602</v>
      </c>
      <c r="F27" s="381">
        <v>0.56901448632036999</v>
      </c>
      <c r="G27" s="134"/>
    </row>
    <row r="28" spans="2:7" ht="12" customHeight="1">
      <c r="B28" s="133"/>
      <c r="C28" s="73" t="s">
        <v>150</v>
      </c>
      <c r="D28" s="73"/>
      <c r="E28" s="380">
        <v>0.366457163547944</v>
      </c>
      <c r="F28" s="381">
        <v>0.36444794597532398</v>
      </c>
      <c r="G28" s="134"/>
    </row>
    <row r="29" spans="2:7" ht="12" customHeight="1">
      <c r="B29" s="133"/>
      <c r="C29" s="76"/>
      <c r="D29" s="76"/>
      <c r="E29" s="66"/>
      <c r="F29" s="66"/>
      <c r="G29" s="134"/>
    </row>
    <row r="30" spans="2:7" ht="12" customHeight="1">
      <c r="B30" s="133"/>
      <c r="C30" s="76"/>
      <c r="D30" s="76"/>
      <c r="E30" s="66"/>
      <c r="F30" s="66"/>
      <c r="G30" s="134"/>
    </row>
    <row r="31" spans="2:7" s="60" customFormat="1" ht="12" customHeight="1">
      <c r="B31" s="140"/>
      <c r="C31" s="259" t="s">
        <v>253</v>
      </c>
      <c r="D31" s="259"/>
      <c r="E31" s="84" t="str">
        <f>E6</f>
        <v>Q1 2026</v>
      </c>
      <c r="F31" s="84" t="str">
        <f>F6</f>
        <v>Q1 2025</v>
      </c>
      <c r="G31" s="141"/>
    </row>
    <row r="32" spans="2:7" s="60" customFormat="1" ht="21.6">
      <c r="B32" s="140"/>
      <c r="C32" s="2" t="s">
        <v>202</v>
      </c>
      <c r="D32" s="2" t="s">
        <v>203</v>
      </c>
      <c r="E32" s="324">
        <v>793.62892999999997</v>
      </c>
      <c r="F32" s="250">
        <v>10.429360000000001</v>
      </c>
      <c r="G32" s="141"/>
    </row>
    <row r="33" spans="2:14" s="246" customFormat="1" ht="21.6">
      <c r="B33" s="242"/>
      <c r="C33" s="2" t="s">
        <v>204</v>
      </c>
      <c r="D33" s="2" t="s">
        <v>205</v>
      </c>
      <c r="E33" s="324">
        <v>27</v>
      </c>
      <c r="F33" s="250">
        <v>14</v>
      </c>
      <c r="G33" s="245"/>
    </row>
    <row r="34" spans="2:14" s="246" customFormat="1" ht="13.2">
      <c r="B34" s="242"/>
      <c r="C34" s="2" t="s">
        <v>206</v>
      </c>
      <c r="D34" s="2" t="s">
        <v>203</v>
      </c>
      <c r="E34" s="324">
        <v>1252.4436800000001</v>
      </c>
      <c r="F34" s="250">
        <v>836.98922000000005</v>
      </c>
      <c r="G34" s="245"/>
    </row>
    <row r="35" spans="2:14" s="258" customFormat="1">
      <c r="B35" s="114"/>
      <c r="C35" s="193"/>
      <c r="D35" s="193"/>
      <c r="E35" s="66"/>
      <c r="F35" s="66"/>
      <c r="G35" s="245"/>
    </row>
    <row r="36" spans="2:14" s="11" customFormat="1" ht="12" customHeight="1">
      <c r="B36" s="114"/>
      <c r="C36" s="64"/>
      <c r="D36" s="66"/>
      <c r="E36" s="84" t="str">
        <f>E31</f>
        <v>Q1 2026</v>
      </c>
      <c r="F36" s="84" t="str">
        <f>F31</f>
        <v>Q1 2025</v>
      </c>
      <c r="G36" s="116"/>
      <c r="H36" s="254"/>
      <c r="I36" s="254"/>
      <c r="J36" s="254"/>
      <c r="K36" s="254"/>
      <c r="L36" s="254"/>
      <c r="M36" s="254"/>
      <c r="N36" s="254"/>
    </row>
    <row r="37" spans="2:14" s="258" customFormat="1">
      <c r="B37" s="114"/>
      <c r="C37" s="259" t="s">
        <v>215</v>
      </c>
      <c r="D37" s="259"/>
      <c r="E37" s="327" t="s">
        <v>208</v>
      </c>
      <c r="F37" s="263" t="s">
        <v>208</v>
      </c>
      <c r="G37" s="245"/>
    </row>
    <row r="38" spans="2:14" s="246" customFormat="1" ht="13.2">
      <c r="B38" s="242"/>
      <c r="C38" s="260" t="s">
        <v>207</v>
      </c>
      <c r="D38" s="260"/>
      <c r="E38" s="371">
        <v>0</v>
      </c>
      <c r="F38" s="382">
        <v>0</v>
      </c>
      <c r="G38" s="245"/>
    </row>
    <row r="39" spans="2:14" s="246" customFormat="1" ht="13.2">
      <c r="B39" s="242"/>
      <c r="C39" s="243" t="s">
        <v>209</v>
      </c>
      <c r="D39" s="243"/>
      <c r="E39" s="383">
        <v>0</v>
      </c>
      <c r="F39" s="384">
        <v>0</v>
      </c>
      <c r="G39" s="245"/>
    </row>
    <row r="40" spans="2:14" s="246" customFormat="1" ht="13.2">
      <c r="B40" s="242"/>
      <c r="C40" s="243" t="s">
        <v>210</v>
      </c>
      <c r="D40" s="243"/>
      <c r="E40" s="383">
        <v>0</v>
      </c>
      <c r="F40" s="384">
        <v>0</v>
      </c>
      <c r="G40" s="245"/>
    </row>
    <row r="41" spans="2:14" s="246" customFormat="1" ht="13.2">
      <c r="B41" s="242"/>
      <c r="C41" s="243" t="s">
        <v>211</v>
      </c>
      <c r="D41" s="243"/>
      <c r="E41" s="383">
        <v>0</v>
      </c>
      <c r="F41" s="384">
        <v>0</v>
      </c>
      <c r="G41" s="245"/>
    </row>
    <row r="42" spans="2:14" s="246" customFormat="1" ht="12.75" customHeight="1">
      <c r="B42" s="242"/>
      <c r="C42" s="243" t="s">
        <v>212</v>
      </c>
      <c r="D42" s="243"/>
      <c r="E42" s="383">
        <v>0</v>
      </c>
      <c r="F42" s="384">
        <v>0</v>
      </c>
      <c r="G42" s="245"/>
    </row>
    <row r="43" spans="2:14" s="246" customFormat="1" ht="12.75" customHeight="1">
      <c r="B43" s="242"/>
      <c r="C43" s="243" t="s">
        <v>213</v>
      </c>
      <c r="D43" s="243"/>
      <c r="E43" s="383">
        <v>0</v>
      </c>
      <c r="F43" s="384">
        <v>0</v>
      </c>
      <c r="G43" s="245"/>
    </row>
    <row r="44" spans="2:14" s="246" customFormat="1" ht="13.2">
      <c r="B44" s="242"/>
      <c r="C44" s="261"/>
      <c r="D44" s="261"/>
      <c r="E44" s="66"/>
      <c r="F44" s="66"/>
      <c r="G44" s="245"/>
    </row>
    <row r="45" spans="2:14" ht="12" customHeight="1">
      <c r="B45" s="133"/>
      <c r="C45" s="193"/>
      <c r="D45" s="248"/>
      <c r="E45" s="84" t="str">
        <f>E36</f>
        <v>Q1 2026</v>
      </c>
      <c r="F45" s="84" t="str">
        <f>F36</f>
        <v>Q1 2025</v>
      </c>
      <c r="G45" s="134"/>
      <c r="H45" s="59"/>
      <c r="I45" s="59"/>
      <c r="J45" s="59"/>
      <c r="K45" s="59"/>
      <c r="L45" s="59"/>
      <c r="M45" s="59"/>
      <c r="N45" s="59"/>
    </row>
    <row r="46" spans="2:14" ht="12" customHeight="1">
      <c r="B46" s="133"/>
      <c r="C46" s="259" t="s">
        <v>214</v>
      </c>
      <c r="D46" s="259"/>
      <c r="E46" s="327" t="s">
        <v>208</v>
      </c>
      <c r="F46" s="263" t="s">
        <v>208</v>
      </c>
      <c r="G46" s="134"/>
      <c r="H46" s="188"/>
      <c r="I46" s="59"/>
      <c r="J46" s="59"/>
      <c r="K46" s="59"/>
      <c r="L46" s="59"/>
      <c r="M46" s="59"/>
      <c r="N46" s="59"/>
    </row>
    <row r="47" spans="2:14" ht="21.6">
      <c r="B47" s="133"/>
      <c r="C47" s="2" t="s">
        <v>216</v>
      </c>
      <c r="D47" s="73"/>
      <c r="E47" s="389">
        <v>5.7556883585612902E-3</v>
      </c>
      <c r="F47" s="390">
        <v>3.3366671092742199E-6</v>
      </c>
      <c r="G47" s="134"/>
      <c r="H47" s="59"/>
      <c r="I47" s="59"/>
      <c r="J47" s="59"/>
      <c r="K47" s="59"/>
      <c r="L47" s="59"/>
      <c r="M47" s="59"/>
      <c r="N47" s="59"/>
    </row>
    <row r="48" spans="2:14" ht="9.75" customHeight="1" thickBot="1">
      <c r="B48" s="136"/>
      <c r="C48" s="137"/>
      <c r="D48" s="137"/>
      <c r="E48" s="137"/>
      <c r="F48" s="137"/>
      <c r="G48" s="138"/>
      <c r="H48" s="59"/>
      <c r="I48" s="59"/>
      <c r="J48" s="59"/>
      <c r="K48" s="59"/>
      <c r="L48" s="59"/>
      <c r="M48" s="59"/>
      <c r="N48" s="59"/>
    </row>
    <row r="49" s="59" customFormat="1" ht="12" customHeight="1"/>
  </sheetData>
  <mergeCells count="3">
    <mergeCell ref="C13:D13"/>
    <mergeCell ref="C14:D14"/>
    <mergeCell ref="C18:C24"/>
  </mergeCells>
  <phoneticPr fontId="2" type="noConversion"/>
  <printOptions horizontalCentered="1"/>
  <pageMargins left="0.39370078740157483" right="0.39370078740157483" top="0.39370078740157483" bottom="0.78740157480314965" header="0.31496062992125984" footer="0.51181102362204722"/>
  <pageSetup paperSize="9" scale="72" orientation="landscape" r:id="rId1"/>
  <headerFooter alignWithMargins="0">
    <oddHeader>&amp;R&amp;16&amp;G</oddHeader>
    <oddFooter>&amp;CSeite 6</oddFooter>
  </headerFooter>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V49"/>
  <sheetViews>
    <sheetView showGridLines="0" zoomScaleNormal="100" zoomScaleSheetLayoutView="100" workbookViewId="0"/>
  </sheetViews>
  <sheetFormatPr baseColWidth="10" defaultColWidth="6.33203125" defaultRowHeight="15" customHeight="1"/>
  <cols>
    <col min="1" max="1" width="2.5546875" style="59" customWidth="1"/>
    <col min="2" max="2" width="2" style="59" customWidth="1"/>
    <col min="3" max="3" width="92.44140625" style="59" customWidth="1"/>
    <col min="4" max="4" width="6.109375" style="59" customWidth="1"/>
    <col min="5" max="6" width="19.33203125" style="59" customWidth="1"/>
    <col min="7" max="7" width="2" style="59" customWidth="1"/>
    <col min="8" max="8" width="7.109375" style="253" bestFit="1" customWidth="1"/>
    <col min="9" max="14" width="6.33203125" style="253"/>
    <col min="15" max="16384" width="6.33203125" style="59"/>
  </cols>
  <sheetData>
    <row r="1" spans="2:22" ht="99" customHeight="1" thickBot="1">
      <c r="C1" s="13"/>
      <c r="D1"/>
      <c r="G1" s="14"/>
    </row>
    <row r="2" spans="2:22" ht="9" customHeight="1">
      <c r="B2" s="129"/>
      <c r="C2" s="109"/>
      <c r="D2" s="130"/>
      <c r="E2" s="131"/>
      <c r="F2" s="131"/>
      <c r="G2" s="132"/>
    </row>
    <row r="3" spans="2:22" s="11" customFormat="1" ht="11.25" customHeight="1">
      <c r="B3" s="114"/>
      <c r="C3" s="206" t="s">
        <v>439</v>
      </c>
      <c r="D3" s="100"/>
      <c r="E3" s="100"/>
      <c r="F3" s="100"/>
      <c r="G3" s="101"/>
      <c r="H3" s="254"/>
      <c r="I3" s="254"/>
      <c r="J3" s="254"/>
      <c r="K3" s="254"/>
      <c r="L3" s="254"/>
      <c r="M3" s="254"/>
      <c r="N3" s="254"/>
    </row>
    <row r="4" spans="2:22" s="11" customFormat="1" ht="12" customHeight="1">
      <c r="B4" s="114"/>
      <c r="C4" s="4" t="s">
        <v>357</v>
      </c>
      <c r="D4" s="100"/>
      <c r="E4" s="100"/>
      <c r="F4" s="100"/>
      <c r="G4" s="101"/>
      <c r="H4" s="254"/>
      <c r="I4" s="254"/>
      <c r="J4" s="254"/>
      <c r="K4" s="254"/>
      <c r="L4" s="254"/>
      <c r="M4" s="254"/>
      <c r="N4" s="254"/>
    </row>
    <row r="5" spans="2:22" s="11" customFormat="1" ht="12" customHeight="1">
      <c r="B5" s="114"/>
      <c r="C5" s="64"/>
      <c r="D5" s="66"/>
      <c r="E5" s="66"/>
      <c r="F5" s="66"/>
      <c r="G5" s="116"/>
      <c r="H5" s="254"/>
      <c r="I5" s="254"/>
      <c r="J5" s="254"/>
      <c r="K5" s="254"/>
      <c r="L5" s="254"/>
      <c r="M5" s="254"/>
      <c r="N5" s="254"/>
    </row>
    <row r="6" spans="2:22" s="60" customFormat="1" ht="12" customHeight="1">
      <c r="B6" s="140"/>
      <c r="C6" s="77"/>
      <c r="D6" s="115"/>
      <c r="E6" s="84" t="str">
        <f>Kennzahlen_Mortgage!E6</f>
        <v>Q1 2026</v>
      </c>
      <c r="F6" s="84" t="str">
        <f>Kennzahlen_Mortgage!F6</f>
        <v>Q1 2025</v>
      </c>
      <c r="G6" s="142"/>
      <c r="H6" s="255"/>
      <c r="I6" s="255"/>
      <c r="J6" s="255"/>
      <c r="K6" s="255"/>
      <c r="L6" s="255"/>
      <c r="M6" s="255"/>
      <c r="N6" s="255"/>
      <c r="O6" s="88"/>
      <c r="P6" s="88"/>
      <c r="Q6" s="88"/>
      <c r="R6" s="88"/>
      <c r="S6" s="88"/>
      <c r="T6" s="88"/>
      <c r="U6" s="88"/>
      <c r="V6" s="86"/>
    </row>
    <row r="7" spans="2:22" s="60" customFormat="1" ht="12" customHeight="1">
      <c r="B7" s="140"/>
      <c r="C7" s="72"/>
      <c r="D7" s="72"/>
      <c r="E7" s="316" t="s">
        <v>260</v>
      </c>
      <c r="F7" s="238" t="s">
        <v>260</v>
      </c>
      <c r="G7" s="141"/>
      <c r="H7" s="256"/>
      <c r="I7" s="256"/>
      <c r="J7" s="256"/>
      <c r="K7" s="256"/>
      <c r="L7" s="256"/>
      <c r="M7" s="256"/>
      <c r="N7" s="256"/>
    </row>
    <row r="8" spans="2:22" s="60" customFormat="1" ht="12" customHeight="1">
      <c r="B8" s="140"/>
      <c r="C8" s="96" t="s">
        <v>358</v>
      </c>
      <c r="D8" s="96"/>
      <c r="E8" s="318">
        <f>Kennzahlen_Mortgage!E8</f>
        <v>15267.51665</v>
      </c>
      <c r="F8" s="240">
        <f>Kennzahlen_Mortgage!F8</f>
        <v>15389.621730000001</v>
      </c>
      <c r="G8" s="141"/>
      <c r="H8" s="256"/>
      <c r="I8" s="256"/>
      <c r="J8" s="256"/>
      <c r="K8" s="256"/>
      <c r="L8" s="256"/>
      <c r="M8" s="256"/>
      <c r="N8" s="256"/>
    </row>
    <row r="9" spans="2:22" s="60" customFormat="1" ht="12" customHeight="1">
      <c r="B9" s="140"/>
      <c r="C9" s="73" t="s">
        <v>359</v>
      </c>
      <c r="D9" s="73"/>
      <c r="E9" s="378">
        <f>Kennzahlen_Mortgage!E9</f>
        <v>0.85706262509757702</v>
      </c>
      <c r="F9" s="379">
        <f>Kennzahlen_Mortgage!F9</f>
        <v>0.88324760935758395</v>
      </c>
      <c r="G9" s="141"/>
      <c r="H9" s="256"/>
      <c r="I9" s="256"/>
      <c r="J9" s="256"/>
      <c r="K9" s="256"/>
      <c r="L9" s="256"/>
      <c r="M9" s="256"/>
      <c r="N9" s="256"/>
    </row>
    <row r="10" spans="2:22" s="60" customFormat="1" ht="12" customHeight="1">
      <c r="B10" s="140"/>
      <c r="C10" s="73"/>
      <c r="D10" s="87"/>
      <c r="E10" s="317"/>
      <c r="F10" s="239"/>
      <c r="G10" s="141"/>
      <c r="H10" s="256"/>
      <c r="I10" s="256"/>
      <c r="J10" s="256"/>
      <c r="K10" s="256"/>
      <c r="L10" s="256"/>
      <c r="M10" s="256"/>
      <c r="N10" s="256"/>
    </row>
    <row r="11" spans="2:22" s="60" customFormat="1" ht="12" customHeight="1">
      <c r="B11" s="140"/>
      <c r="C11" s="83" t="s">
        <v>263</v>
      </c>
      <c r="D11" s="83"/>
      <c r="E11" s="318">
        <f>Kennzahlen_Mortgage!E11</f>
        <v>17735.070479999998</v>
      </c>
      <c r="F11" s="240">
        <f>Kennzahlen_Mortgage!F11</f>
        <v>18599.17036</v>
      </c>
      <c r="G11" s="141"/>
      <c r="H11" s="256"/>
      <c r="I11" s="256"/>
      <c r="J11" s="256"/>
      <c r="K11" s="256"/>
      <c r="L11" s="256"/>
      <c r="M11" s="256"/>
      <c r="N11" s="256"/>
    </row>
    <row r="12" spans="2:22" s="60" customFormat="1" ht="21.6">
      <c r="B12" s="140"/>
      <c r="C12" s="2" t="s">
        <v>360</v>
      </c>
      <c r="D12" s="247"/>
      <c r="E12" s="324">
        <f>Kennzahlen_Mortgage!E12</f>
        <v>0</v>
      </c>
      <c r="F12" s="250">
        <f>Kennzahlen_Mortgage!F12</f>
        <v>0</v>
      </c>
      <c r="G12" s="141"/>
      <c r="H12" s="256"/>
      <c r="I12" s="256"/>
      <c r="J12" s="256"/>
      <c r="K12" s="256"/>
      <c r="L12" s="256"/>
      <c r="M12" s="256"/>
      <c r="N12" s="256"/>
    </row>
    <row r="13" spans="2:22" s="246" customFormat="1" ht="13.2">
      <c r="B13" s="242"/>
      <c r="C13" s="421" t="s">
        <v>361</v>
      </c>
      <c r="D13" s="421"/>
      <c r="E13" s="324">
        <f>Kennzahlen_Mortgage!E13</f>
        <v>0</v>
      </c>
      <c r="F13" s="250">
        <f>Kennzahlen_Mortgage!F13</f>
        <v>0</v>
      </c>
      <c r="G13" s="245"/>
      <c r="H13" s="257"/>
      <c r="I13" s="257"/>
      <c r="J13" s="257"/>
      <c r="K13" s="257"/>
      <c r="L13" s="257"/>
      <c r="M13" s="257"/>
      <c r="N13" s="257"/>
    </row>
    <row r="14" spans="2:22" s="246" customFormat="1" ht="13.2">
      <c r="B14" s="242"/>
      <c r="C14" s="421" t="s">
        <v>362</v>
      </c>
      <c r="D14" s="421"/>
      <c r="E14" s="324">
        <f>Kennzahlen_Mortgage!E14</f>
        <v>0</v>
      </c>
      <c r="F14" s="250">
        <f>Kennzahlen_Mortgage!F14</f>
        <v>0</v>
      </c>
      <c r="G14" s="245"/>
      <c r="H14" s="257"/>
      <c r="I14" s="257"/>
      <c r="J14" s="257"/>
      <c r="K14" s="257"/>
      <c r="L14" s="257"/>
      <c r="M14" s="257"/>
      <c r="N14" s="257"/>
    </row>
    <row r="15" spans="2:22" s="246" customFormat="1" ht="13.2">
      <c r="B15" s="242"/>
      <c r="C15" s="243" t="s">
        <v>363</v>
      </c>
      <c r="D15" s="243"/>
      <c r="E15" s="325" t="str">
        <f>Kennzahlen_Mortgage!E15</f>
        <v>-</v>
      </c>
      <c r="F15" s="251" t="str">
        <f>Kennzahlen_Mortgage!F15</f>
        <v>-</v>
      </c>
      <c r="G15" s="245"/>
      <c r="H15" s="257"/>
      <c r="I15" s="257"/>
      <c r="J15" s="257"/>
      <c r="K15" s="257"/>
      <c r="L15" s="257"/>
      <c r="M15" s="257"/>
      <c r="N15" s="257"/>
    </row>
    <row r="16" spans="2:22" ht="12" customHeight="1">
      <c r="B16" s="133"/>
      <c r="C16" s="2" t="s">
        <v>364</v>
      </c>
      <c r="D16" s="2"/>
      <c r="E16" s="378">
        <f>Kennzahlen_Mortgage!E16</f>
        <v>0.66299840469706395</v>
      </c>
      <c r="F16" s="379">
        <f>Kennzahlen_Mortgage!F16</f>
        <v>0.61617872516008299</v>
      </c>
      <c r="G16" s="134"/>
    </row>
    <row r="17" spans="2:7" ht="12" customHeight="1">
      <c r="B17" s="133"/>
      <c r="C17" s="193"/>
      <c r="D17" s="248"/>
      <c r="E17" s="326"/>
      <c r="F17" s="252"/>
      <c r="G17" s="134"/>
    </row>
    <row r="18" spans="2:7" ht="12" customHeight="1">
      <c r="B18" s="133"/>
      <c r="C18" s="422" t="s">
        <v>366</v>
      </c>
      <c r="D18" s="97" t="str">
        <f>Kennzahlen_Mortgage!D18</f>
        <v>CHF</v>
      </c>
      <c r="E18" s="317">
        <f>Kennzahlen_Mortgage!E18</f>
        <v>27.413327137263401</v>
      </c>
      <c r="F18" s="304">
        <f>Kennzahlen_Mortgage!F18</f>
        <v>28.3497257370685</v>
      </c>
      <c r="G18" s="134"/>
    </row>
    <row r="19" spans="2:7" ht="12" customHeight="1">
      <c r="B19" s="133"/>
      <c r="C19" s="422"/>
      <c r="D19" s="73" t="str">
        <f>Kennzahlen_Mortgage!D19</f>
        <v>DKK</v>
      </c>
      <c r="E19" s="317">
        <f>Kennzahlen_Mortgage!E19</f>
        <v>56.125414039876901</v>
      </c>
      <c r="F19" s="304">
        <f>Kennzahlen_Mortgage!F19</f>
        <v>0</v>
      </c>
      <c r="G19" s="134"/>
    </row>
    <row r="20" spans="2:7" ht="12" customHeight="1">
      <c r="B20" s="133"/>
      <c r="C20" s="422"/>
      <c r="D20" s="73" t="str">
        <f>Kennzahlen_Mortgage!D20</f>
        <v>GBP</v>
      </c>
      <c r="E20" s="317">
        <f>Kennzahlen_Mortgage!E20</f>
        <v>693.33355891193401</v>
      </c>
      <c r="F20" s="304">
        <f>Kennzahlen_Mortgage!F20</f>
        <v>844.29775550660804</v>
      </c>
      <c r="G20" s="134"/>
    </row>
    <row r="21" spans="2:7" ht="12" customHeight="1">
      <c r="B21" s="133"/>
      <c r="C21" s="422"/>
      <c r="D21" s="73" t="str">
        <f>Kennzahlen_Mortgage!D21</f>
        <v>SEK</v>
      </c>
      <c r="E21" s="317">
        <f>Kennzahlen_Mortgage!E21</f>
        <v>-172.82774416796099</v>
      </c>
      <c r="F21" s="304">
        <f>Kennzahlen_Mortgage!F21</f>
        <v>207.793423627984</v>
      </c>
      <c r="G21" s="134"/>
    </row>
    <row r="22" spans="2:7" ht="12" customHeight="1">
      <c r="B22" s="133"/>
      <c r="C22" s="422"/>
      <c r="D22" s="73" t="str">
        <f>Kennzahlen_Mortgage!D22</f>
        <v>USD</v>
      </c>
      <c r="E22" s="317">
        <f>Kennzahlen_Mortgage!E22</f>
        <v>1076.17238108367</v>
      </c>
      <c r="F22" s="304">
        <f>Kennzahlen_Mortgage!F22</f>
        <v>1575.05523299122</v>
      </c>
      <c r="G22" s="134"/>
    </row>
    <row r="23" spans="2:7" ht="12" customHeight="1">
      <c r="B23" s="133"/>
      <c r="C23" s="422"/>
      <c r="D23" s="73"/>
      <c r="E23" s="317"/>
      <c r="F23" s="239"/>
      <c r="G23" s="134"/>
    </row>
    <row r="24" spans="2:7" ht="12" customHeight="1">
      <c r="B24" s="133"/>
      <c r="C24" s="422"/>
      <c r="D24" s="73"/>
      <c r="E24" s="317"/>
      <c r="F24" s="239"/>
      <c r="G24" s="134"/>
    </row>
    <row r="25" spans="2:7" ht="12" customHeight="1">
      <c r="B25" s="133"/>
      <c r="C25" s="193"/>
      <c r="D25" s="73"/>
      <c r="E25" s="317"/>
      <c r="F25" s="239"/>
      <c r="G25" s="134"/>
    </row>
    <row r="26" spans="2:7" ht="13.2">
      <c r="B26" s="133"/>
      <c r="C26" s="2" t="s">
        <v>368</v>
      </c>
      <c r="D26" s="73"/>
      <c r="E26" s="317">
        <f>Kennzahlen_Mortgage!E26</f>
        <v>4.0665849833509</v>
      </c>
      <c r="F26" s="239">
        <f>Kennzahlen_Mortgage!F26</f>
        <v>3.9214939832568998</v>
      </c>
      <c r="G26" s="134"/>
    </row>
    <row r="27" spans="2:7" ht="12" customHeight="1">
      <c r="B27" s="133"/>
      <c r="C27" s="73" t="s">
        <v>367</v>
      </c>
      <c r="D27" s="73"/>
      <c r="E27" s="380">
        <f>Kennzahlen_Mortgage!E27</f>
        <v>0.57284654262234602</v>
      </c>
      <c r="F27" s="381">
        <f>Kennzahlen_Mortgage!F27</f>
        <v>0.56901448632036999</v>
      </c>
      <c r="G27" s="134"/>
    </row>
    <row r="28" spans="2:7" ht="12" customHeight="1">
      <c r="B28" s="133"/>
      <c r="C28" s="73" t="s">
        <v>369</v>
      </c>
      <c r="D28" s="73"/>
      <c r="E28" s="380">
        <f>Kennzahlen_Mortgage!E28</f>
        <v>0.366457163547944</v>
      </c>
      <c r="F28" s="381">
        <f>Kennzahlen_Mortgage!F28</f>
        <v>0.36444794597532398</v>
      </c>
      <c r="G28" s="134"/>
    </row>
    <row r="29" spans="2:7" ht="12" customHeight="1">
      <c r="B29" s="133"/>
      <c r="C29" s="76"/>
      <c r="D29" s="76"/>
      <c r="E29" s="66"/>
      <c r="F29" s="66"/>
      <c r="G29" s="134"/>
    </row>
    <row r="30" spans="2:7" ht="12" customHeight="1">
      <c r="B30" s="133"/>
      <c r="C30" s="76"/>
      <c r="D30" s="76"/>
      <c r="E30" s="66"/>
      <c r="F30" s="66"/>
      <c r="G30" s="134"/>
    </row>
    <row r="31" spans="2:7" s="60" customFormat="1" ht="12" customHeight="1">
      <c r="B31" s="140"/>
      <c r="C31" s="259" t="s">
        <v>370</v>
      </c>
      <c r="D31" s="259"/>
      <c r="E31" s="84" t="str">
        <f>Kennzahlen_Mortgage!E31</f>
        <v>Q1 2026</v>
      </c>
      <c r="F31" s="84" t="str">
        <f>Kennzahlen_Mortgage!F31</f>
        <v>Q1 2025</v>
      </c>
      <c r="G31" s="141"/>
    </row>
    <row r="32" spans="2:7" s="60" customFormat="1" ht="13.2">
      <c r="B32" s="140"/>
      <c r="C32" s="2" t="s">
        <v>371</v>
      </c>
      <c r="D32" s="2" t="s">
        <v>365</v>
      </c>
      <c r="E32" s="324">
        <f>Kennzahlen_Mortgage!E32</f>
        <v>793.62892999999997</v>
      </c>
      <c r="F32" s="250">
        <f>Kennzahlen_Mortgage!F32</f>
        <v>10.429360000000001</v>
      </c>
      <c r="G32" s="141"/>
    </row>
    <row r="33" spans="2:14" s="246" customFormat="1" ht="21.6">
      <c r="B33" s="242"/>
      <c r="C33" s="2" t="s">
        <v>372</v>
      </c>
      <c r="D33" s="2" t="s">
        <v>373</v>
      </c>
      <c r="E33" s="324">
        <f>Kennzahlen_Mortgage!E33</f>
        <v>27</v>
      </c>
      <c r="F33" s="250">
        <f>Kennzahlen_Mortgage!F33</f>
        <v>14</v>
      </c>
      <c r="G33" s="245"/>
    </row>
    <row r="34" spans="2:14" s="246" customFormat="1" ht="13.2">
      <c r="B34" s="242"/>
      <c r="C34" s="2" t="s">
        <v>374</v>
      </c>
      <c r="D34" s="2" t="s">
        <v>365</v>
      </c>
      <c r="E34" s="324">
        <f>Kennzahlen_Mortgage!E34</f>
        <v>1252.4436800000001</v>
      </c>
      <c r="F34" s="250">
        <f>Kennzahlen_Mortgage!F34</f>
        <v>836.98922000000005</v>
      </c>
      <c r="G34" s="245"/>
    </row>
    <row r="35" spans="2:14" s="258" customFormat="1">
      <c r="B35" s="114"/>
      <c r="C35" s="193"/>
      <c r="D35" s="193"/>
      <c r="E35" s="66"/>
      <c r="F35" s="66"/>
      <c r="G35" s="245"/>
    </row>
    <row r="36" spans="2:14" s="11" customFormat="1" ht="12" customHeight="1">
      <c r="B36" s="114"/>
      <c r="C36" s="64"/>
      <c r="D36" s="66"/>
      <c r="E36" s="84" t="str">
        <f>Kennzahlen_Mortgage!E36</f>
        <v>Q1 2026</v>
      </c>
      <c r="F36" s="84" t="str">
        <f>Kennzahlen_Mortgage!F36</f>
        <v>Q1 2025</v>
      </c>
      <c r="G36" s="116"/>
      <c r="H36" s="254"/>
      <c r="I36" s="254"/>
      <c r="J36" s="254"/>
      <c r="K36" s="254"/>
      <c r="L36" s="254"/>
      <c r="M36" s="254"/>
      <c r="N36" s="254"/>
    </row>
    <row r="37" spans="2:14" s="258" customFormat="1">
      <c r="B37" s="114"/>
      <c r="C37" s="259" t="s">
        <v>375</v>
      </c>
      <c r="D37" s="259"/>
      <c r="E37" s="327" t="s">
        <v>208</v>
      </c>
      <c r="F37" s="263" t="s">
        <v>208</v>
      </c>
      <c r="G37" s="245"/>
    </row>
    <row r="38" spans="2:14" s="246" customFormat="1" ht="13.2">
      <c r="B38" s="242"/>
      <c r="C38" s="260" t="s">
        <v>378</v>
      </c>
      <c r="D38" s="260"/>
      <c r="E38" s="371">
        <f>Kennzahlen_Mortgage!E38</f>
        <v>0</v>
      </c>
      <c r="F38" s="382">
        <f>Kennzahlen_Mortgage!F38</f>
        <v>0</v>
      </c>
      <c r="G38" s="245"/>
    </row>
    <row r="39" spans="2:14" s="246" customFormat="1" ht="13.2">
      <c r="B39" s="242"/>
      <c r="C39" s="243" t="s">
        <v>379</v>
      </c>
      <c r="D39" s="243"/>
      <c r="E39" s="383">
        <f>Kennzahlen_Mortgage!E39</f>
        <v>0</v>
      </c>
      <c r="F39" s="384">
        <f>Kennzahlen_Mortgage!F39</f>
        <v>0</v>
      </c>
      <c r="G39" s="245"/>
    </row>
    <row r="40" spans="2:14" s="246" customFormat="1" ht="13.2">
      <c r="B40" s="242"/>
      <c r="C40" s="243" t="s">
        <v>380</v>
      </c>
      <c r="D40" s="243"/>
      <c r="E40" s="383">
        <f>Kennzahlen_Mortgage!E40</f>
        <v>0</v>
      </c>
      <c r="F40" s="384">
        <f>Kennzahlen_Mortgage!F40</f>
        <v>0</v>
      </c>
      <c r="G40" s="245"/>
    </row>
    <row r="41" spans="2:14" s="246" customFormat="1" ht="13.2">
      <c r="B41" s="242"/>
      <c r="C41" s="243" t="s">
        <v>381</v>
      </c>
      <c r="D41" s="243"/>
      <c r="E41" s="383">
        <f>Kennzahlen_Mortgage!E41</f>
        <v>0</v>
      </c>
      <c r="F41" s="384">
        <f>Kennzahlen_Mortgage!F41</f>
        <v>0</v>
      </c>
      <c r="G41" s="245"/>
    </row>
    <row r="42" spans="2:14" s="246" customFormat="1" ht="12.75" customHeight="1">
      <c r="B42" s="242"/>
      <c r="C42" s="243" t="s">
        <v>382</v>
      </c>
      <c r="D42" s="243"/>
      <c r="E42" s="383">
        <f>Kennzahlen_Mortgage!E42</f>
        <v>0</v>
      </c>
      <c r="F42" s="384">
        <f>Kennzahlen_Mortgage!F42</f>
        <v>0</v>
      </c>
      <c r="G42" s="245"/>
    </row>
    <row r="43" spans="2:14" s="246" customFormat="1" ht="12.75" customHeight="1">
      <c r="B43" s="242"/>
      <c r="C43" s="243" t="s">
        <v>383</v>
      </c>
      <c r="D43" s="243"/>
      <c r="E43" s="383">
        <f>Kennzahlen_Mortgage!E43</f>
        <v>0</v>
      </c>
      <c r="F43" s="384">
        <f>Kennzahlen_Mortgage!F43</f>
        <v>0</v>
      </c>
      <c r="G43" s="245"/>
    </row>
    <row r="44" spans="2:14" s="246" customFormat="1" ht="13.2">
      <c r="B44" s="242"/>
      <c r="C44" s="261"/>
      <c r="D44" s="261"/>
      <c r="E44" s="66"/>
      <c r="F44" s="66"/>
      <c r="G44" s="245"/>
    </row>
    <row r="45" spans="2:14" ht="12" customHeight="1">
      <c r="B45" s="133"/>
      <c r="C45" s="193"/>
      <c r="D45" s="248"/>
      <c r="E45" s="84" t="str">
        <f>Kennzahlen_Mortgage!E45</f>
        <v>Q1 2026</v>
      </c>
      <c r="F45" s="84" t="str">
        <f>Kennzahlen_Mortgage!F45</f>
        <v>Q1 2025</v>
      </c>
      <c r="G45" s="134"/>
      <c r="H45" s="59"/>
      <c r="I45" s="59"/>
      <c r="J45" s="59"/>
      <c r="K45" s="59"/>
      <c r="L45" s="59"/>
      <c r="M45" s="59"/>
      <c r="N45" s="59"/>
    </row>
    <row r="46" spans="2:14" ht="12" customHeight="1">
      <c r="B46" s="133"/>
      <c r="C46" s="259" t="s">
        <v>376</v>
      </c>
      <c r="D46" s="259"/>
      <c r="E46" s="327" t="s">
        <v>208</v>
      </c>
      <c r="F46" s="263" t="s">
        <v>208</v>
      </c>
      <c r="G46" s="134"/>
      <c r="H46" s="188"/>
      <c r="I46" s="59"/>
      <c r="J46" s="59"/>
      <c r="K46" s="59"/>
      <c r="L46" s="59"/>
      <c r="M46" s="59"/>
      <c r="N46" s="59"/>
    </row>
    <row r="47" spans="2:14" ht="20.25" customHeight="1">
      <c r="B47" s="133"/>
      <c r="C47" s="2" t="s">
        <v>377</v>
      </c>
      <c r="D47" s="73"/>
      <c r="E47" s="389">
        <f>Kennzahlen_Mortgage!E47</f>
        <v>5.7556883585612902E-3</v>
      </c>
      <c r="F47" s="390">
        <f>Kennzahlen_Mortgage!F47</f>
        <v>3.3366671092742199E-6</v>
      </c>
      <c r="G47" s="134"/>
      <c r="H47" s="59"/>
      <c r="I47" s="59"/>
      <c r="J47" s="59"/>
      <c r="K47" s="59"/>
      <c r="L47" s="59"/>
      <c r="M47" s="59"/>
      <c r="N47" s="59"/>
    </row>
    <row r="48" spans="2:14" ht="9.75" customHeight="1" thickBot="1">
      <c r="B48" s="136"/>
      <c r="C48" s="137"/>
      <c r="D48" s="137"/>
      <c r="E48" s="137"/>
      <c r="F48" s="137"/>
      <c r="G48" s="138"/>
      <c r="H48" s="59"/>
      <c r="I48" s="59"/>
      <c r="J48" s="59"/>
      <c r="K48" s="59"/>
      <c r="L48" s="59"/>
      <c r="M48" s="59"/>
      <c r="N48" s="59"/>
    </row>
    <row r="49" s="59" customFormat="1" ht="12" customHeight="1"/>
  </sheetData>
  <mergeCells count="3">
    <mergeCell ref="C13:D13"/>
    <mergeCell ref="C14:D14"/>
    <mergeCell ref="C18:C24"/>
  </mergeCells>
  <printOptions horizontalCentered="1"/>
  <pageMargins left="0.39370078740157483" right="0.39370078740157483" top="0.39370078740157483" bottom="0.78740157480314965" header="0.31496062992125984" footer="0.51181102362204722"/>
  <pageSetup paperSize="9" scale="73" orientation="landscape" r:id="rId1"/>
  <headerFooter alignWithMargins="0">
    <oddHeader>&amp;R&amp;16&amp;G</oddHeader>
    <oddFooter>&amp;CSeite 6</oddFooter>
  </headerFooter>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G45"/>
  <sheetViews>
    <sheetView workbookViewId="0"/>
  </sheetViews>
  <sheetFormatPr baseColWidth="10" defaultColWidth="6.33203125" defaultRowHeight="15" customHeight="1"/>
  <cols>
    <col min="1" max="1" width="2.5546875" style="334" customWidth="1"/>
    <col min="2" max="2" width="2" style="334" customWidth="1"/>
    <col min="3" max="3" width="12.88671875" style="334" customWidth="1"/>
    <col min="4" max="4" width="2" style="334" customWidth="1"/>
    <col min="5" max="5" width="65.88671875" style="334" customWidth="1"/>
    <col min="6" max="6" width="66" style="334" customWidth="1"/>
    <col min="7" max="7" width="3.33203125" style="334" customWidth="1"/>
    <col min="8" max="8" width="22" style="334" customWidth="1"/>
    <col min="9" max="16384" width="6.33203125" style="334"/>
  </cols>
  <sheetData>
    <row r="1" spans="2:7" ht="99" customHeight="1" thickBot="1">
      <c r="C1" s="335"/>
      <c r="D1" s="336"/>
    </row>
    <row r="2" spans="2:7" ht="9" customHeight="1">
      <c r="B2" s="337"/>
      <c r="C2" s="338"/>
      <c r="D2" s="338"/>
      <c r="E2" s="338"/>
      <c r="F2" s="338"/>
      <c r="G2" s="339"/>
    </row>
    <row r="3" spans="2:7" s="344" customFormat="1" ht="12" customHeight="1">
      <c r="B3" s="340"/>
      <c r="C3" s="388" t="s">
        <v>386</v>
      </c>
      <c r="D3" s="341"/>
      <c r="E3" s="342"/>
      <c r="F3" s="342"/>
      <c r="G3" s="343"/>
    </row>
    <row r="4" spans="2:7" s="344" customFormat="1" ht="12" customHeight="1">
      <c r="B4" s="340"/>
      <c r="C4" s="345" t="s">
        <v>240</v>
      </c>
      <c r="D4" s="345"/>
      <c r="E4" s="345"/>
      <c r="F4" s="345"/>
      <c r="G4" s="343"/>
    </row>
    <row r="5" spans="2:7" s="344" customFormat="1" ht="12" customHeight="1">
      <c r="B5" s="340"/>
      <c r="C5" s="346"/>
      <c r="D5" s="346"/>
      <c r="E5" s="346"/>
      <c r="F5" s="346"/>
      <c r="G5" s="343"/>
    </row>
    <row r="6" spans="2:7" s="344" customFormat="1" ht="12" customHeight="1">
      <c r="B6" s="340"/>
      <c r="C6" s="347"/>
      <c r="D6" s="347"/>
      <c r="E6" s="89" t="str">
        <f>'§28(1)Nr.1bis3_Mortgage'!D7</f>
        <v>Q1 2026</v>
      </c>
      <c r="F6" s="89" t="str">
        <f>'§28(1)Nr.1bis3_Mortgage'!E7</f>
        <v>Q1 2025</v>
      </c>
      <c r="G6" s="343"/>
    </row>
    <row r="7" spans="2:7" s="344" customFormat="1" ht="181.5" customHeight="1">
      <c r="B7" s="340"/>
      <c r="C7" s="348" t="s">
        <v>241</v>
      </c>
      <c r="D7" s="348"/>
      <c r="E7" s="368" t="s">
        <v>461</v>
      </c>
      <c r="F7" s="369" t="s">
        <v>462</v>
      </c>
      <c r="G7" s="343"/>
    </row>
    <row r="8" spans="2:7" s="344" customFormat="1" ht="10.5" customHeight="1">
      <c r="B8" s="340"/>
      <c r="C8" s="354"/>
      <c r="D8" s="354"/>
      <c r="E8" s="355"/>
      <c r="F8" s="356"/>
      <c r="G8" s="343"/>
    </row>
    <row r="9" spans="2:7" s="344" customFormat="1" ht="12" customHeight="1">
      <c r="B9" s="340"/>
      <c r="C9" s="349"/>
      <c r="D9" s="349"/>
      <c r="E9" s="357"/>
      <c r="F9" s="349"/>
      <c r="G9" s="343"/>
    </row>
    <row r="10" spans="2:7" ht="9" customHeight="1" thickBot="1">
      <c r="B10" s="350"/>
      <c r="C10" s="351"/>
      <c r="D10" s="351"/>
      <c r="E10" s="351"/>
      <c r="F10" s="351"/>
      <c r="G10" s="352"/>
    </row>
    <row r="11" spans="2:7" ht="12" customHeight="1"/>
    <row r="12" spans="2:7" ht="12" customHeight="1"/>
    <row r="13" spans="2:7" ht="12" customHeight="1"/>
    <row r="14" spans="2:7" ht="12" customHeight="1"/>
    <row r="15" spans="2:7" ht="12" customHeight="1"/>
    <row r="16" spans="2:7"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sheetData>
  <pageMargins left="0.70866141732283472" right="0.70866141732283472" top="0.78740157480314965" bottom="0.78740157480314965" header="0.31496062992125984" footer="0.31496062992125984"/>
  <pageSetup paperSize="9" scale="75" orientation="landscape" r:id="rId1"/>
  <headerFooter>
    <oddFooter>&amp;CSeite 7</oddFooter>
  </headerFooter>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B1:G45"/>
  <sheetViews>
    <sheetView workbookViewId="0"/>
  </sheetViews>
  <sheetFormatPr baseColWidth="10" defaultColWidth="6.33203125" defaultRowHeight="15" customHeight="1"/>
  <cols>
    <col min="1" max="1" width="2.6640625" style="334" customWidth="1"/>
    <col min="2" max="2" width="2" style="334" customWidth="1"/>
    <col min="3" max="3" width="12.88671875" style="334" customWidth="1"/>
    <col min="4" max="4" width="2" style="334" customWidth="1"/>
    <col min="5" max="5" width="65.88671875" style="334" customWidth="1"/>
    <col min="6" max="6" width="66" style="334" customWidth="1"/>
    <col min="7" max="7" width="3.33203125" style="334" customWidth="1"/>
    <col min="8" max="8" width="22" style="334" customWidth="1"/>
    <col min="9" max="16384" width="6.33203125" style="334"/>
  </cols>
  <sheetData>
    <row r="1" spans="2:7" ht="99" customHeight="1" thickBot="1">
      <c r="C1" s="335"/>
      <c r="D1" s="336"/>
    </row>
    <row r="2" spans="2:7" ht="9" customHeight="1">
      <c r="B2" s="337"/>
      <c r="C2" s="338"/>
      <c r="D2" s="338"/>
      <c r="E2" s="338"/>
      <c r="F2" s="338"/>
      <c r="G2" s="339"/>
    </row>
    <row r="3" spans="2:7" s="344" customFormat="1" ht="12" customHeight="1">
      <c r="B3" s="340"/>
      <c r="C3" s="388" t="s">
        <v>384</v>
      </c>
      <c r="D3" s="341"/>
      <c r="E3" s="342"/>
      <c r="F3" s="342"/>
      <c r="G3" s="343"/>
    </row>
    <row r="4" spans="2:7" s="344" customFormat="1" ht="12" customHeight="1">
      <c r="B4" s="340"/>
      <c r="C4" s="345" t="s">
        <v>385</v>
      </c>
      <c r="D4" s="345"/>
      <c r="E4" s="345"/>
      <c r="F4" s="345"/>
      <c r="G4" s="343"/>
    </row>
    <row r="5" spans="2:7" s="344" customFormat="1" ht="12" customHeight="1">
      <c r="B5" s="340"/>
      <c r="C5" s="346"/>
      <c r="D5" s="346"/>
      <c r="E5" s="346"/>
      <c r="F5" s="346"/>
      <c r="G5" s="343"/>
    </row>
    <row r="6" spans="2:7" s="344" customFormat="1" ht="12" customHeight="1">
      <c r="B6" s="340"/>
      <c r="C6" s="347"/>
      <c r="D6" s="347"/>
      <c r="E6" s="89" t="str">
        <f>'§28(1)Nr2 ISIN_Mortgage'!E6</f>
        <v>Q1 2026</v>
      </c>
      <c r="F6" s="89" t="str">
        <f>'§28(1)Nr2 ISIN_Mortgage'!F6</f>
        <v>Q1 2025</v>
      </c>
      <c r="G6" s="343"/>
    </row>
    <row r="7" spans="2:7" s="344" customFormat="1" ht="181.5" customHeight="1">
      <c r="B7" s="340"/>
      <c r="C7" s="348" t="s">
        <v>241</v>
      </c>
      <c r="D7" s="348"/>
      <c r="E7" s="368" t="str">
        <f>'§28(1)Nr2 ISIN_Mortgage'!E7</f>
        <v>DE000A11QAU6, DE000A254ZN3, DE000A2AAV88, DE000A2AAVX2, DE000A2E4Y05, DE000A2E4Y39, DE000A2E4ZA7, DE000A2GSLB8, DE000A2GSLQ6, DE000A2GSLV6, DE000A2NBJ96, DE000A2YNVV9, DE000A2YNVY3, DE000A30WF19, DE000A30WF27, DE000A30WF68, DE000A30WFU3, DE000A31RJ11, DE000A31RJ29, DE000A31RJ45, DE000A31RJ52, DE000A31RJ60, DE000A31RJS7, DE000A31RJV1, DE000A31RJZ2, DE000A382624, DE000A382632, DE000A382640, DE000A382673, DE000A382681, DE000A382699, DE000A3826W6, DE000A3826X4, DE000A3826Y2, DE000A3826Z9, DE000A3E5K73, DE000A3E5K99, DE000A3E5KZ2, DE000A3T0X63, DE000A3T0YB8, DE000A3T0YE2, DE000A3T0YF9, DE000A3T0YH5, DE000A3T0YL7</v>
      </c>
      <c r="F7" s="369" t="str">
        <f>'§28(1)Nr2 ISIN_Mortgage'!F7</f>
        <v>DE000A11QAU6, DE000A13SV65, DE000A1RFBQ3, DE000A254ZN3, DE000A2AAV88, DE000A2AAVX2, DE000A2E4Y05, DE000A2E4Y39, DE000A2E4ZA7, DE000A2GSLB8, DE000A2GSLQ6, DE000A2GSLV6, DE000A2NBJ96, DE000A2YNVM8, DE000A2YNVV9, DE000A2YNVY3, DE000A30WF01, DE000A30WF19, DE000A30WF27, DE000A30WF68, DE000A30WFS7, DE000A30WFU3, DE000A30WFZ2, DE000A31RJ03, DE000A31RJ11, DE000A31RJ29, DE000A31RJ37, DE000A31RJ45, DE000A31RJ52, DE000A31RJ60, DE000A31RJS7, DE000A31RJV1, DE000A31RJZ2, DE000A382624, DE000A382632, DE000A3826W6, DE000A3826X4, DE000A3826Y2, DE000A3826Z9, DE000A3E5K73, DE000A3E5K99, DE000A3E5KW9, DE000A3E5KZ2, DE000A3T0X63, DE000A3T0YB8, DE000A3T0YE2, DE000A3T0YF9, DE000A3T0YG7, DE000A3T0YH5, DE000A3T0YJ1, DE000A3T0YL7, DE000A3T0YM5</v>
      </c>
      <c r="G7" s="343"/>
    </row>
    <row r="8" spans="2:7" s="344" customFormat="1" ht="10.5" customHeight="1">
      <c r="B8" s="340"/>
      <c r="C8" s="354"/>
      <c r="D8" s="354"/>
      <c r="E8" s="355"/>
      <c r="F8" s="356"/>
      <c r="G8" s="343"/>
    </row>
    <row r="9" spans="2:7" s="344" customFormat="1" ht="12" customHeight="1">
      <c r="B9" s="340"/>
      <c r="C9" s="349"/>
      <c r="D9" s="349"/>
      <c r="E9" s="357"/>
      <c r="F9" s="349"/>
      <c r="G9" s="343"/>
    </row>
    <row r="10" spans="2:7" ht="9" customHeight="1" thickBot="1">
      <c r="B10" s="350"/>
      <c r="C10" s="351"/>
      <c r="D10" s="351"/>
      <c r="E10" s="351"/>
      <c r="F10" s="351"/>
      <c r="G10" s="352"/>
    </row>
    <row r="11" spans="2:7" ht="12" customHeight="1"/>
    <row r="12" spans="2:7" ht="12" customHeight="1"/>
    <row r="13" spans="2:7" ht="12" customHeight="1"/>
    <row r="14" spans="2:7" ht="12" customHeight="1"/>
    <row r="15" spans="2:7" ht="12" customHeight="1"/>
    <row r="16" spans="2:7"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sheetData>
  <pageMargins left="0.70866141732283472" right="0.70866141732283472" top="0.78740157480314965" bottom="0.78740157480314965" header="0.31496062992125984" footer="0.31496062992125984"/>
  <pageSetup paperSize="9" scale="75" orientation="landscape" r:id="rId1"/>
  <headerFooter>
    <oddFooter>&amp;CSeite 7</oddFooter>
  </headerFooter>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tabColor rgb="FF92D050"/>
    <pageSetUpPr fitToPage="1"/>
  </sheetPr>
  <dimension ref="B1:U76"/>
  <sheetViews>
    <sheetView showGridLines="0" zoomScaleNormal="100" zoomScaleSheetLayoutView="100" workbookViewId="0"/>
  </sheetViews>
  <sheetFormatPr baseColWidth="10" defaultColWidth="6.33203125" defaultRowHeight="15" customHeight="1"/>
  <cols>
    <col min="1" max="1" width="2.88671875" style="59" customWidth="1"/>
    <col min="2" max="2" width="2" style="59" customWidth="1"/>
    <col min="3" max="3" width="47.6640625" style="59" customWidth="1"/>
    <col min="4" max="9" width="15.6640625" style="59" customWidth="1"/>
    <col min="10" max="10" width="2" style="59" customWidth="1"/>
    <col min="11" max="11" width="6.5546875" style="59" bestFit="1" customWidth="1"/>
    <col min="12" max="16" width="6.33203125" style="59"/>
    <col min="17" max="17" width="6.5546875" style="59" bestFit="1" customWidth="1"/>
    <col min="18" max="16384" width="6.33203125" style="59"/>
  </cols>
  <sheetData>
    <row r="1" spans="2:17" ht="99" customHeight="1" thickBot="1">
      <c r="B1" s="10"/>
      <c r="C1" s="13"/>
      <c r="D1" s="99"/>
      <c r="E1" s="99"/>
      <c r="F1" s="10"/>
      <c r="G1" s="10"/>
      <c r="H1" s="14"/>
      <c r="I1" s="14"/>
      <c r="J1" s="10"/>
      <c r="K1" s="10"/>
      <c r="L1" s="10"/>
    </row>
    <row r="2" spans="2:17" ht="9" customHeight="1">
      <c r="B2" s="108"/>
      <c r="C2" s="109"/>
      <c r="D2" s="110"/>
      <c r="E2" s="110"/>
      <c r="F2" s="111"/>
      <c r="G2" s="111"/>
      <c r="H2" s="112"/>
      <c r="I2" s="112"/>
      <c r="J2" s="113"/>
      <c r="K2" s="10"/>
      <c r="L2" s="10"/>
    </row>
    <row r="3" spans="2:17" ht="12" customHeight="1">
      <c r="B3" s="114"/>
      <c r="C3" s="206" t="s">
        <v>125</v>
      </c>
      <c r="D3" s="100"/>
      <c r="E3" s="100"/>
      <c r="F3" s="100"/>
      <c r="G3" s="100"/>
      <c r="H3" s="100"/>
      <c r="I3" s="100"/>
      <c r="J3" s="116"/>
      <c r="K3" s="11"/>
      <c r="L3" s="11"/>
    </row>
    <row r="4" spans="2:17" ht="12" customHeight="1">
      <c r="B4" s="114"/>
      <c r="C4" s="4" t="s">
        <v>222</v>
      </c>
      <c r="D4" s="100"/>
      <c r="E4" s="100"/>
      <c r="F4" s="100"/>
      <c r="G4" s="100"/>
      <c r="H4" s="100"/>
      <c r="I4" s="100"/>
      <c r="J4" s="116"/>
      <c r="K4" s="11"/>
      <c r="L4" s="11"/>
    </row>
    <row r="5" spans="2:17" ht="12" customHeight="1">
      <c r="B5" s="114"/>
      <c r="C5" s="102"/>
      <c r="D5" s="102"/>
      <c r="E5" s="102"/>
      <c r="F5" s="102"/>
      <c r="G5" s="102"/>
      <c r="H5" s="102"/>
      <c r="I5" s="102"/>
      <c r="J5" s="116"/>
      <c r="K5" s="11"/>
      <c r="L5" s="11"/>
    </row>
    <row r="6" spans="2:17" ht="12" customHeight="1">
      <c r="B6" s="117"/>
      <c r="C6" s="61"/>
      <c r="D6" s="402" t="s">
        <v>28</v>
      </c>
      <c r="E6" s="403"/>
      <c r="F6" s="404" t="s">
        <v>12</v>
      </c>
      <c r="G6" s="405"/>
      <c r="H6" s="402" t="s">
        <v>447</v>
      </c>
      <c r="I6" s="406"/>
      <c r="J6" s="118"/>
      <c r="K6" s="32"/>
      <c r="L6" s="32"/>
    </row>
    <row r="7" spans="2:17" ht="12" customHeight="1">
      <c r="B7" s="117"/>
      <c r="C7" s="61"/>
      <c r="D7" s="212" t="s">
        <v>458</v>
      </c>
      <c r="E7" s="213" t="s">
        <v>459</v>
      </c>
      <c r="F7" s="214" t="str">
        <f>D7</f>
        <v>Q1 2026</v>
      </c>
      <c r="G7" s="213" t="str">
        <f>E7</f>
        <v>Q1 2025</v>
      </c>
      <c r="H7" s="214" t="str">
        <f>D7</f>
        <v>Q1 2026</v>
      </c>
      <c r="I7" s="213" t="str">
        <f>E7</f>
        <v>Q1 2025</v>
      </c>
      <c r="J7" s="118"/>
      <c r="K7" s="32"/>
      <c r="L7" s="32"/>
    </row>
    <row r="8" spans="2:17" ht="12" customHeight="1">
      <c r="B8" s="114"/>
      <c r="C8" s="62" t="s">
        <v>127</v>
      </c>
      <c r="D8" s="305" t="s">
        <v>120</v>
      </c>
      <c r="E8" s="215" t="s">
        <v>120</v>
      </c>
      <c r="F8" s="305" t="s">
        <v>120</v>
      </c>
      <c r="G8" s="215" t="s">
        <v>120</v>
      </c>
      <c r="H8" s="305" t="s">
        <v>120</v>
      </c>
      <c r="I8" s="215" t="s">
        <v>120</v>
      </c>
      <c r="J8" s="119"/>
      <c r="K8" s="93"/>
      <c r="L8" s="93"/>
    </row>
    <row r="9" spans="2:17" ht="12" customHeight="1">
      <c r="B9" s="114"/>
      <c r="C9" s="76" t="s">
        <v>245</v>
      </c>
      <c r="D9" s="306">
        <v>5337.3730599999999</v>
      </c>
      <c r="E9" s="216">
        <v>6354.1817099999998</v>
      </c>
      <c r="F9" s="306">
        <v>5550.1371499999996</v>
      </c>
      <c r="G9" s="216">
        <v>6753.22588</v>
      </c>
      <c r="H9" s="306">
        <v>5854.7594099999997</v>
      </c>
      <c r="I9" s="216">
        <v>6384.62381</v>
      </c>
      <c r="J9" s="116"/>
      <c r="K9" s="11"/>
      <c r="L9" s="11"/>
    </row>
    <row r="10" spans="2:17" ht="12" customHeight="1">
      <c r="B10" s="114"/>
      <c r="C10" s="64" t="s">
        <v>155</v>
      </c>
      <c r="D10" s="307">
        <v>0</v>
      </c>
      <c r="E10" s="217">
        <v>0</v>
      </c>
      <c r="F10" s="307">
        <v>0</v>
      </c>
      <c r="G10" s="217">
        <v>0</v>
      </c>
      <c r="H10" s="307">
        <v>0</v>
      </c>
      <c r="I10" s="217">
        <v>0</v>
      </c>
      <c r="J10" s="116"/>
      <c r="K10" s="11"/>
      <c r="L10" s="11"/>
    </row>
    <row r="11" spans="2:17" ht="12" customHeight="1">
      <c r="B11" s="114"/>
      <c r="C11" s="70" t="s">
        <v>17</v>
      </c>
      <c r="D11" s="308">
        <v>6195.5087100000001</v>
      </c>
      <c r="E11" s="218">
        <v>7951.0704599999999</v>
      </c>
      <c r="F11" s="308">
        <v>6324.5492400000003</v>
      </c>
      <c r="G11" s="218">
        <v>8438.4348399999999</v>
      </c>
      <c r="H11" s="308">
        <v>6573.0111399999996</v>
      </c>
      <c r="I11" s="218">
        <v>7946.9112299999997</v>
      </c>
      <c r="J11" s="116"/>
      <c r="K11" s="11"/>
      <c r="L11" s="11"/>
    </row>
    <row r="12" spans="2:17" ht="12" customHeight="1">
      <c r="B12" s="114"/>
      <c r="C12" s="65" t="s">
        <v>155</v>
      </c>
      <c r="D12" s="309">
        <v>0</v>
      </c>
      <c r="E12" s="219">
        <v>0</v>
      </c>
      <c r="F12" s="309">
        <v>0</v>
      </c>
      <c r="G12" s="219">
        <v>0</v>
      </c>
      <c r="H12" s="309">
        <v>0</v>
      </c>
      <c r="I12" s="219">
        <v>0</v>
      </c>
      <c r="J12" s="116"/>
      <c r="K12" s="11"/>
      <c r="L12" s="11"/>
    </row>
    <row r="13" spans="2:17" ht="12" customHeight="1">
      <c r="B13" s="114"/>
      <c r="C13" s="120" t="s">
        <v>18</v>
      </c>
      <c r="D13" s="310">
        <v>858.13565000000006</v>
      </c>
      <c r="E13" s="220">
        <v>1596.8887500000001</v>
      </c>
      <c r="F13" s="310">
        <v>774.41209000000003</v>
      </c>
      <c r="G13" s="220">
        <v>1685.20895</v>
      </c>
      <c r="H13" s="310">
        <v>718.25172999999995</v>
      </c>
      <c r="I13" s="220">
        <v>1562.2874300000001</v>
      </c>
      <c r="J13" s="116"/>
      <c r="K13" s="11"/>
      <c r="L13" s="11"/>
      <c r="Q13" s="190"/>
    </row>
    <row r="14" spans="2:17" ht="12" customHeight="1">
      <c r="B14" s="114"/>
      <c r="C14" s="208" t="s">
        <v>29</v>
      </c>
      <c r="D14" s="311">
        <v>0.1608</v>
      </c>
      <c r="E14" s="221">
        <v>0.25130000000000002</v>
      </c>
      <c r="F14" s="311">
        <v>0.13950000000000001</v>
      </c>
      <c r="G14" s="221">
        <v>0.2495</v>
      </c>
      <c r="H14" s="311">
        <v>0.12267826561296701</v>
      </c>
      <c r="I14" s="221">
        <v>0.244695298656915</v>
      </c>
      <c r="J14" s="116"/>
      <c r="K14" s="11"/>
      <c r="L14" s="11"/>
    </row>
    <row r="15" spans="2:17" ht="12" customHeight="1">
      <c r="B15" s="114"/>
      <c r="C15" s="64" t="s">
        <v>177</v>
      </c>
      <c r="D15" s="312">
        <v>217.83308567484801</v>
      </c>
      <c r="E15" s="222">
        <v>254.36000774876999</v>
      </c>
      <c r="F15" s="312">
        <v>111.00274</v>
      </c>
      <c r="G15" s="222">
        <v>135.06451999999999</v>
      </c>
      <c r="H15" s="314">
        <v>0</v>
      </c>
      <c r="I15" s="224">
        <v>0</v>
      </c>
      <c r="J15" s="116"/>
      <c r="K15" s="11"/>
      <c r="L15" s="11"/>
    </row>
    <row r="16" spans="2:17" ht="12" customHeight="1">
      <c r="B16" s="114"/>
      <c r="C16" s="64" t="s">
        <v>176</v>
      </c>
      <c r="D16" s="312">
        <v>0</v>
      </c>
      <c r="E16" s="222">
        <v>0</v>
      </c>
      <c r="F16" s="312">
        <v>0</v>
      </c>
      <c r="G16" s="222">
        <v>0</v>
      </c>
      <c r="H16" s="314">
        <v>0</v>
      </c>
      <c r="I16" s="224">
        <v>0</v>
      </c>
      <c r="J16" s="116"/>
      <c r="K16" s="11"/>
      <c r="L16" s="11"/>
    </row>
    <row r="17" spans="2:21" ht="12" customHeight="1">
      <c r="B17" s="114"/>
      <c r="C17" s="208" t="s">
        <v>178</v>
      </c>
      <c r="D17" s="313">
        <v>640.30256432515296</v>
      </c>
      <c r="E17" s="223">
        <v>1342.5287422512299</v>
      </c>
      <c r="F17" s="313">
        <v>663.40935000000002</v>
      </c>
      <c r="G17" s="223">
        <v>1550.1444300000001</v>
      </c>
      <c r="H17" s="394">
        <v>0</v>
      </c>
      <c r="I17" s="399">
        <v>0</v>
      </c>
      <c r="J17" s="116"/>
      <c r="K17" s="11"/>
      <c r="L17" s="11"/>
    </row>
    <row r="18" spans="2:21" ht="12" customHeight="1">
      <c r="B18" s="114"/>
      <c r="C18" s="121" t="s">
        <v>126</v>
      </c>
      <c r="D18" s="314">
        <v>858</v>
      </c>
      <c r="E18" s="224">
        <v>1576</v>
      </c>
      <c r="F18" s="314">
        <v>774</v>
      </c>
      <c r="G18" s="224">
        <v>1663</v>
      </c>
      <c r="H18" s="314">
        <v>0</v>
      </c>
      <c r="I18" s="224">
        <v>0</v>
      </c>
      <c r="J18" s="116"/>
      <c r="K18" s="11"/>
      <c r="L18" s="11"/>
    </row>
    <row r="19" spans="2:21" ht="12" customHeight="1">
      <c r="B19" s="114"/>
      <c r="C19" s="71" t="s">
        <v>29</v>
      </c>
      <c r="D19" s="315">
        <v>0.16075323766107499</v>
      </c>
      <c r="E19" s="225">
        <v>0.24802564231358801</v>
      </c>
      <c r="F19" s="315">
        <v>0.13945601326266299</v>
      </c>
      <c r="G19" s="225">
        <v>0.24625268420608501</v>
      </c>
      <c r="H19" s="309">
        <v>0</v>
      </c>
      <c r="I19" s="219">
        <v>0</v>
      </c>
      <c r="J19" s="116"/>
      <c r="K19" s="11"/>
      <c r="L19" s="11"/>
    </row>
    <row r="20" spans="2:21" ht="12" customHeight="1">
      <c r="B20" s="114"/>
      <c r="C20" s="64"/>
      <c r="D20" s="66"/>
      <c r="E20" s="66"/>
      <c r="F20" s="66"/>
      <c r="G20" s="66"/>
      <c r="H20" s="67"/>
      <c r="I20" s="67"/>
      <c r="J20" s="116"/>
      <c r="K20" s="11"/>
      <c r="L20" s="11"/>
    </row>
    <row r="21" spans="2:21" ht="12" customHeight="1">
      <c r="B21" s="114"/>
      <c r="C21" s="200"/>
      <c r="D21" s="201"/>
      <c r="E21" s="201"/>
      <c r="F21" s="202"/>
      <c r="G21" s="202"/>
      <c r="H21" s="203"/>
      <c r="I21" s="203"/>
      <c r="J21" s="116"/>
      <c r="K21" s="11"/>
      <c r="L21" s="11"/>
    </row>
    <row r="22" spans="2:21" ht="25.5" customHeight="1">
      <c r="B22" s="114"/>
      <c r="C22" s="423"/>
      <c r="D22" s="423"/>
      <c r="E22" s="423"/>
      <c r="F22" s="423"/>
      <c r="G22" s="423"/>
      <c r="H22" s="423"/>
      <c r="I22" s="204"/>
      <c r="J22" s="116"/>
      <c r="K22" s="11"/>
      <c r="L22" s="11"/>
    </row>
    <row r="23" spans="2:21" ht="12" customHeight="1" thickBot="1">
      <c r="B23" s="124"/>
      <c r="C23" s="125"/>
      <c r="D23" s="125"/>
      <c r="E23" s="125"/>
      <c r="F23" s="125"/>
      <c r="G23" s="125"/>
      <c r="H23" s="125"/>
      <c r="I23" s="125"/>
      <c r="J23" s="126"/>
      <c r="K23" s="10"/>
      <c r="L23" s="10"/>
    </row>
    <row r="24" spans="2:21" ht="12" customHeight="1">
      <c r="B24" s="10"/>
      <c r="C24" s="10"/>
      <c r="D24" s="10"/>
      <c r="E24" s="10"/>
      <c r="F24" s="10"/>
      <c r="G24" s="10"/>
      <c r="H24" s="10"/>
      <c r="I24" s="10"/>
      <c r="J24" s="10"/>
      <c r="K24" s="10"/>
      <c r="L24" s="10"/>
    </row>
    <row r="25" spans="2:21" ht="12" customHeight="1">
      <c r="B25" s="10"/>
      <c r="C25" s="10"/>
      <c r="D25" s="10"/>
      <c r="E25" s="10"/>
      <c r="F25" s="10"/>
      <c r="G25" s="10"/>
      <c r="H25" s="10"/>
      <c r="I25" s="10"/>
      <c r="J25" s="10"/>
      <c r="K25" s="10"/>
      <c r="L25" s="10"/>
    </row>
    <row r="26" spans="2:21" ht="12" customHeight="1">
      <c r="B26" s="10"/>
      <c r="C26" s="10"/>
      <c r="D26" s="10"/>
      <c r="E26" s="10"/>
      <c r="F26" s="10"/>
      <c r="G26" s="10"/>
      <c r="H26" s="10"/>
      <c r="I26" s="10"/>
      <c r="J26" s="10"/>
      <c r="K26" s="10"/>
      <c r="L26" s="10"/>
      <c r="U26" s="59" t="s">
        <v>457</v>
      </c>
    </row>
    <row r="27" spans="2:21" ht="12" customHeight="1"/>
    <row r="28" spans="2:21" ht="12" customHeight="1"/>
    <row r="29" spans="2:21" ht="12" customHeight="1"/>
    <row r="30" spans="2:21" ht="12" customHeight="1"/>
    <row r="31" spans="2:21" ht="12" customHeight="1"/>
    <row r="32" spans="2:2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sheetData>
  <mergeCells count="4">
    <mergeCell ref="D6:E6"/>
    <mergeCell ref="F6:G6"/>
    <mergeCell ref="H6:I6"/>
    <mergeCell ref="C22:H22"/>
  </mergeCells>
  <phoneticPr fontId="2" type="noConversion"/>
  <printOptions horizontalCentered="1"/>
  <pageMargins left="0.7" right="0.7" top="0.75" bottom="0.75" header="0.3" footer="0.3"/>
  <pageSetup paperSize="9" scale="86" orientation="landscape" r:id="rId1"/>
  <headerFooter alignWithMargins="0">
    <oddHeader>&amp;R&amp;16&amp;G</oddHeader>
    <oddFooter>&amp;CSeite 8</oddFooter>
  </headerFooter>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B1:Q76"/>
  <sheetViews>
    <sheetView showGridLines="0" zoomScaleNormal="100" zoomScaleSheetLayoutView="100" workbookViewId="0"/>
  </sheetViews>
  <sheetFormatPr baseColWidth="10" defaultColWidth="6.33203125" defaultRowHeight="15" customHeight="1"/>
  <cols>
    <col min="1" max="1" width="2.88671875" style="59" customWidth="1"/>
    <col min="2" max="2" width="2" style="59" customWidth="1"/>
    <col min="3" max="3" width="47.6640625" style="59" customWidth="1"/>
    <col min="4" max="9" width="15.6640625" style="59" customWidth="1"/>
    <col min="10" max="10" width="2" style="59" customWidth="1"/>
    <col min="11" max="11" width="6.5546875" style="59" bestFit="1" customWidth="1"/>
    <col min="12" max="16" width="6.33203125" style="59"/>
    <col min="17" max="17" width="6.5546875" style="59" bestFit="1" customWidth="1"/>
    <col min="18" max="16384" width="6.33203125" style="59"/>
  </cols>
  <sheetData>
    <row r="1" spans="2:17" ht="99" customHeight="1" thickBot="1">
      <c r="B1" s="10"/>
      <c r="C1" s="13"/>
      <c r="D1" s="99"/>
      <c r="E1" s="99"/>
      <c r="F1" s="10"/>
      <c r="G1" s="10"/>
      <c r="H1" s="14"/>
      <c r="I1" s="14"/>
      <c r="J1" s="10"/>
      <c r="K1" s="10"/>
      <c r="L1" s="10"/>
    </row>
    <row r="2" spans="2:17" ht="9" customHeight="1">
      <c r="B2" s="108"/>
      <c r="C2" s="109"/>
      <c r="D2" s="110"/>
      <c r="E2" s="110"/>
      <c r="F2" s="111"/>
      <c r="G2" s="111"/>
      <c r="H2" s="112"/>
      <c r="I2" s="112"/>
      <c r="J2" s="113"/>
      <c r="K2" s="10"/>
      <c r="L2" s="10"/>
    </row>
    <row r="3" spans="2:17" ht="12" customHeight="1">
      <c r="B3" s="114"/>
      <c r="C3" s="206" t="s">
        <v>268</v>
      </c>
      <c r="D3" s="100"/>
      <c r="E3" s="100"/>
      <c r="F3" s="100"/>
      <c r="G3" s="100"/>
      <c r="H3" s="100"/>
      <c r="I3" s="100"/>
      <c r="J3" s="116"/>
      <c r="K3" s="11"/>
      <c r="L3" s="11"/>
    </row>
    <row r="4" spans="2:17" ht="12" customHeight="1">
      <c r="B4" s="114"/>
      <c r="C4" s="4" t="s">
        <v>390</v>
      </c>
      <c r="D4" s="100"/>
      <c r="E4" s="100"/>
      <c r="F4" s="100"/>
      <c r="G4" s="100"/>
      <c r="H4" s="100"/>
      <c r="I4" s="100"/>
      <c r="J4" s="116"/>
      <c r="K4" s="11"/>
      <c r="L4" s="11"/>
    </row>
    <row r="5" spans="2:17" ht="12" customHeight="1">
      <c r="B5" s="114"/>
      <c r="C5" s="102"/>
      <c r="D5" s="102"/>
      <c r="E5" s="102"/>
      <c r="F5" s="102"/>
      <c r="G5" s="102"/>
      <c r="H5" s="102"/>
      <c r="I5" s="102"/>
      <c r="J5" s="116"/>
      <c r="K5" s="11"/>
      <c r="L5" s="11"/>
    </row>
    <row r="6" spans="2:17" ht="12" customHeight="1">
      <c r="B6" s="117"/>
      <c r="C6" s="61"/>
      <c r="D6" s="402" t="s">
        <v>257</v>
      </c>
      <c r="E6" s="403"/>
      <c r="F6" s="404" t="s">
        <v>258</v>
      </c>
      <c r="G6" s="405"/>
      <c r="H6" s="402" t="s">
        <v>448</v>
      </c>
      <c r="I6" s="406"/>
      <c r="J6" s="118"/>
      <c r="K6" s="32"/>
      <c r="L6" s="32"/>
    </row>
    <row r="7" spans="2:17" ht="12" customHeight="1">
      <c r="B7" s="117"/>
      <c r="C7" s="61"/>
      <c r="D7" s="212" t="str">
        <f>'§28(1)Nr.1bis3_Public'!D7</f>
        <v>Q1 2026</v>
      </c>
      <c r="E7" s="213" t="str">
        <f>'§28(1)Nr.1bis3_Public'!E7</f>
        <v>Q1 2025</v>
      </c>
      <c r="F7" s="214" t="str">
        <f>'§28(1)Nr.1bis3_Public'!F7</f>
        <v>Q1 2026</v>
      </c>
      <c r="G7" s="213" t="str">
        <f>'§28(1)Nr.1bis3_Public'!G7</f>
        <v>Q1 2025</v>
      </c>
      <c r="H7" s="214" t="str">
        <f>'§28(1)Nr.1bis3_Public'!H7</f>
        <v>Q1 2026</v>
      </c>
      <c r="I7" s="213" t="str">
        <f>'§28(1)Nr.1bis3_Public'!I7</f>
        <v>Q1 2025</v>
      </c>
      <c r="J7" s="118"/>
      <c r="K7" s="11"/>
      <c r="L7" s="32"/>
    </row>
    <row r="8" spans="2:17" ht="12" customHeight="1">
      <c r="B8" s="114"/>
      <c r="C8" s="62" t="s">
        <v>391</v>
      </c>
      <c r="D8" s="305" t="s">
        <v>260</v>
      </c>
      <c r="E8" s="215" t="s">
        <v>260</v>
      </c>
      <c r="F8" s="305" t="s">
        <v>260</v>
      </c>
      <c r="G8" s="215" t="s">
        <v>260</v>
      </c>
      <c r="H8" s="305" t="s">
        <v>260</v>
      </c>
      <c r="I8" s="215" t="s">
        <v>260</v>
      </c>
      <c r="J8" s="119"/>
      <c r="K8" s="11"/>
      <c r="L8" s="93"/>
    </row>
    <row r="9" spans="2:17" ht="12" customHeight="1">
      <c r="B9" s="114"/>
      <c r="C9" s="76" t="s">
        <v>392</v>
      </c>
      <c r="D9" s="306">
        <f>'§28(1)Nr.1bis3_Public'!D9</f>
        <v>5337.3730599999999</v>
      </c>
      <c r="E9" s="216">
        <f>'§28(1)Nr.1bis3_Public'!E9</f>
        <v>6354.1817099999998</v>
      </c>
      <c r="F9" s="306">
        <f>'§28(1)Nr.1bis3_Public'!F9</f>
        <v>5550.1371499999996</v>
      </c>
      <c r="G9" s="216">
        <f>'§28(1)Nr.1bis3_Public'!G9</f>
        <v>6753.22588</v>
      </c>
      <c r="H9" s="306">
        <f>'§28(1)Nr.1bis3_Public'!H9</f>
        <v>5854.7594099999997</v>
      </c>
      <c r="I9" s="216">
        <f>'§28(1)Nr.1bis3_Public'!I9</f>
        <v>6384.62381</v>
      </c>
      <c r="J9" s="116"/>
      <c r="K9" s="11"/>
      <c r="L9" s="11"/>
    </row>
    <row r="10" spans="2:17" ht="12" customHeight="1">
      <c r="B10" s="114"/>
      <c r="C10" s="64" t="s">
        <v>393</v>
      </c>
      <c r="D10" s="307">
        <f>'§28(1)Nr.1bis3_Public'!D10</f>
        <v>0</v>
      </c>
      <c r="E10" s="217">
        <f>'§28(1)Nr.1bis3_Public'!E10</f>
        <v>0</v>
      </c>
      <c r="F10" s="307">
        <f>'§28(1)Nr.1bis3_Public'!F10</f>
        <v>0</v>
      </c>
      <c r="G10" s="217">
        <f>'§28(1)Nr.1bis3_Public'!G10</f>
        <v>0</v>
      </c>
      <c r="H10" s="307">
        <f>'§28(1)Nr.1bis3_Public'!H10</f>
        <v>0</v>
      </c>
      <c r="I10" s="217">
        <f>'§28(1)Nr.1bis3_Public'!I10</f>
        <v>0</v>
      </c>
      <c r="J10" s="116"/>
      <c r="K10" s="11"/>
      <c r="L10" s="11"/>
    </row>
    <row r="11" spans="2:17" ht="12" customHeight="1">
      <c r="B11" s="114"/>
      <c r="C11" s="70" t="s">
        <v>263</v>
      </c>
      <c r="D11" s="308">
        <f>'§28(1)Nr.1bis3_Public'!D11</f>
        <v>6195.5087100000001</v>
      </c>
      <c r="E11" s="218">
        <f>'§28(1)Nr.1bis3_Public'!E11</f>
        <v>7951.0704599999999</v>
      </c>
      <c r="F11" s="308">
        <f>'§28(1)Nr.1bis3_Public'!F11</f>
        <v>6324.5492400000003</v>
      </c>
      <c r="G11" s="218">
        <f>'§28(1)Nr.1bis3_Public'!G11</f>
        <v>8438.4348399999999</v>
      </c>
      <c r="H11" s="308">
        <f>'§28(1)Nr.1bis3_Public'!H11</f>
        <v>6573.0111399999996</v>
      </c>
      <c r="I11" s="218">
        <f>'§28(1)Nr.1bis3_Public'!I11</f>
        <v>7946.9112299999997</v>
      </c>
      <c r="J11" s="116"/>
      <c r="K11" s="11"/>
      <c r="L11" s="11"/>
    </row>
    <row r="12" spans="2:17" ht="12" customHeight="1">
      <c r="B12" s="114"/>
      <c r="C12" s="65" t="s">
        <v>393</v>
      </c>
      <c r="D12" s="309">
        <f>'§28(1)Nr.1bis3_Public'!D12</f>
        <v>0</v>
      </c>
      <c r="E12" s="219">
        <f>'§28(1)Nr.1bis3_Public'!E12</f>
        <v>0</v>
      </c>
      <c r="F12" s="309">
        <f>'§28(1)Nr.1bis3_Public'!F12</f>
        <v>0</v>
      </c>
      <c r="G12" s="219">
        <f>'§28(1)Nr.1bis3_Public'!G12</f>
        <v>0</v>
      </c>
      <c r="H12" s="309">
        <f>'§28(1)Nr.1bis3_Public'!H12</f>
        <v>0</v>
      </c>
      <c r="I12" s="219">
        <f>'§28(1)Nr.1bis3_Public'!I12</f>
        <v>0</v>
      </c>
      <c r="J12" s="116"/>
      <c r="K12" s="11"/>
      <c r="L12" s="11"/>
    </row>
    <row r="13" spans="2:17" ht="12" customHeight="1">
      <c r="B13" s="114"/>
      <c r="C13" s="120" t="s">
        <v>264</v>
      </c>
      <c r="D13" s="310">
        <f>'§28(1)Nr.1bis3_Public'!D13</f>
        <v>858.13565000000006</v>
      </c>
      <c r="E13" s="220">
        <f>'§28(1)Nr.1bis3_Public'!E13</f>
        <v>1596.8887500000001</v>
      </c>
      <c r="F13" s="310">
        <f>'§28(1)Nr.1bis3_Public'!F13</f>
        <v>774.41209000000003</v>
      </c>
      <c r="G13" s="220">
        <f>'§28(1)Nr.1bis3_Public'!G13</f>
        <v>1685.20895</v>
      </c>
      <c r="H13" s="310">
        <f>'§28(1)Nr.1bis3_Public'!H13</f>
        <v>718.25172999999995</v>
      </c>
      <c r="I13" s="220">
        <f>'§28(1)Nr.1bis3_Public'!I13</f>
        <v>1562.2874300000001</v>
      </c>
      <c r="J13" s="116"/>
      <c r="K13" s="11"/>
      <c r="L13" s="11"/>
      <c r="Q13" s="190"/>
    </row>
    <row r="14" spans="2:17" ht="12" customHeight="1">
      <c r="B14" s="114"/>
      <c r="C14" s="208" t="s">
        <v>265</v>
      </c>
      <c r="D14" s="311">
        <f>'§28(1)Nr.1bis3_Public'!D14</f>
        <v>0.1608</v>
      </c>
      <c r="E14" s="221">
        <f>'§28(1)Nr.1bis3_Public'!E14</f>
        <v>0.25130000000000002</v>
      </c>
      <c r="F14" s="311">
        <f>'§28(1)Nr.1bis3_Public'!F14</f>
        <v>0.13950000000000001</v>
      </c>
      <c r="G14" s="221">
        <f>'§28(1)Nr.1bis3_Public'!G14</f>
        <v>0.2495</v>
      </c>
      <c r="H14" s="311">
        <f>'§28(1)Nr.1bis3_Public'!H14</f>
        <v>0.12267826561296701</v>
      </c>
      <c r="I14" s="221">
        <f>'§28(1)Nr.1bis3_Public'!I14</f>
        <v>0.244695298656915</v>
      </c>
      <c r="J14" s="116"/>
      <c r="K14" s="11"/>
      <c r="L14" s="11"/>
    </row>
    <row r="15" spans="2:17" ht="12" customHeight="1">
      <c r="B15" s="114"/>
      <c r="C15" s="64" t="s">
        <v>270</v>
      </c>
      <c r="D15" s="312">
        <f>'§28(1)Nr.1bis3_Public'!D15</f>
        <v>217.83308567484801</v>
      </c>
      <c r="E15" s="222">
        <f>'§28(1)Nr.1bis3_Public'!E15</f>
        <v>254.36000774876999</v>
      </c>
      <c r="F15" s="312">
        <f>'§28(1)Nr.1bis3_Public'!F15</f>
        <v>111.00274</v>
      </c>
      <c r="G15" s="222">
        <f>'§28(1)Nr.1bis3_Public'!G15</f>
        <v>135.06451999999999</v>
      </c>
      <c r="H15" s="314">
        <f>'§28(1)Nr.1bis3_Public'!H15</f>
        <v>0</v>
      </c>
      <c r="I15" s="224">
        <f>'§28(1)Nr.1bis3_Public'!I15</f>
        <v>0</v>
      </c>
      <c r="J15" s="116"/>
      <c r="K15" s="11"/>
      <c r="L15" s="11"/>
    </row>
    <row r="16" spans="2:17" ht="12" customHeight="1">
      <c r="B16" s="114"/>
      <c r="C16" s="64" t="s">
        <v>271</v>
      </c>
      <c r="D16" s="312">
        <f>'§28(1)Nr.1bis3_Public'!D16</f>
        <v>0</v>
      </c>
      <c r="E16" s="222">
        <f>'§28(1)Nr.1bis3_Public'!E16</f>
        <v>0</v>
      </c>
      <c r="F16" s="312">
        <f>'§28(1)Nr.1bis3_Public'!F16</f>
        <v>0</v>
      </c>
      <c r="G16" s="222">
        <f>'§28(1)Nr.1bis3_Public'!G16</f>
        <v>0</v>
      </c>
      <c r="H16" s="314">
        <f>'§28(1)Nr.1bis3_Public'!H16</f>
        <v>0</v>
      </c>
      <c r="I16" s="224">
        <f>'§28(1)Nr.1bis3_Public'!I16</f>
        <v>0</v>
      </c>
      <c r="J16" s="116"/>
      <c r="K16" s="11"/>
      <c r="L16" s="11"/>
    </row>
    <row r="17" spans="2:12" ht="12" customHeight="1">
      <c r="B17" s="114"/>
      <c r="C17" s="208" t="s">
        <v>272</v>
      </c>
      <c r="D17" s="313">
        <f>'§28(1)Nr.1bis3_Public'!D17</f>
        <v>640.30256432515296</v>
      </c>
      <c r="E17" s="223">
        <f>'§28(1)Nr.1bis3_Public'!E17</f>
        <v>1342.5287422512299</v>
      </c>
      <c r="F17" s="313">
        <f>'§28(1)Nr.1bis3_Public'!F17</f>
        <v>663.40935000000002</v>
      </c>
      <c r="G17" s="223">
        <f>'§28(1)Nr.1bis3_Public'!G17</f>
        <v>1550.1444300000001</v>
      </c>
      <c r="H17" s="394">
        <f>'§28(1)Nr.1bis3_Public'!H17</f>
        <v>0</v>
      </c>
      <c r="I17" s="399">
        <f>'§28(1)Nr.1bis3_Public'!I17</f>
        <v>0</v>
      </c>
      <c r="J17" s="116"/>
      <c r="K17" s="11"/>
      <c r="L17" s="11"/>
    </row>
    <row r="18" spans="2:12" ht="12" customHeight="1">
      <c r="B18" s="114"/>
      <c r="C18" s="121" t="s">
        <v>266</v>
      </c>
      <c r="D18" s="314">
        <f>'§28(1)Nr.1bis3_Public'!D18</f>
        <v>858</v>
      </c>
      <c r="E18" s="224">
        <f>'§28(1)Nr.1bis3_Public'!E18</f>
        <v>1576</v>
      </c>
      <c r="F18" s="314">
        <f>'§28(1)Nr.1bis3_Public'!F18</f>
        <v>774</v>
      </c>
      <c r="G18" s="224">
        <f>'§28(1)Nr.1bis3_Public'!G18</f>
        <v>1663</v>
      </c>
      <c r="H18" s="314">
        <f>'§28(1)Nr.1bis3_Public'!H18</f>
        <v>0</v>
      </c>
      <c r="I18" s="224">
        <f>'§28(1)Nr.1bis3_Public'!I18</f>
        <v>0</v>
      </c>
      <c r="J18" s="116"/>
      <c r="K18" s="11"/>
      <c r="L18" s="11"/>
    </row>
    <row r="19" spans="2:12" ht="12" customHeight="1">
      <c r="B19" s="114"/>
      <c r="C19" s="71" t="s">
        <v>265</v>
      </c>
      <c r="D19" s="315">
        <f>'§28(1)Nr.1bis3_Public'!D19</f>
        <v>0.16075323766107499</v>
      </c>
      <c r="E19" s="225">
        <f>'§28(1)Nr.1bis3_Public'!E19</f>
        <v>0.24802564231358801</v>
      </c>
      <c r="F19" s="315">
        <f>'§28(1)Nr.1bis3_Public'!F19</f>
        <v>0.13945601326266299</v>
      </c>
      <c r="G19" s="225">
        <f>'§28(1)Nr.1bis3_Public'!G19</f>
        <v>0.24625268420608501</v>
      </c>
      <c r="H19" s="309">
        <f>'§28(1)Nr.1bis3_Public'!H19</f>
        <v>0</v>
      </c>
      <c r="I19" s="219">
        <f>'§28(1)Nr.1bis3_Public'!I19</f>
        <v>0</v>
      </c>
      <c r="J19" s="116"/>
      <c r="K19" s="11"/>
      <c r="L19" s="11"/>
    </row>
    <row r="20" spans="2:12" ht="12" customHeight="1">
      <c r="B20" s="114"/>
      <c r="C20" s="64"/>
      <c r="D20" s="66"/>
      <c r="E20" s="66"/>
      <c r="F20" s="66"/>
      <c r="G20" s="66"/>
      <c r="H20" s="67"/>
      <c r="I20" s="67"/>
      <c r="J20" s="116"/>
      <c r="K20" s="11"/>
      <c r="L20" s="11"/>
    </row>
    <row r="21" spans="2:12" ht="12" customHeight="1">
      <c r="B21" s="114"/>
      <c r="C21" s="200"/>
      <c r="D21" s="201"/>
      <c r="E21" s="201"/>
      <c r="F21" s="202"/>
      <c r="G21" s="202"/>
      <c r="H21" s="203"/>
      <c r="I21" s="203"/>
      <c r="J21" s="116"/>
      <c r="K21" s="11"/>
      <c r="L21" s="11"/>
    </row>
    <row r="22" spans="2:12" ht="38.25" customHeight="1">
      <c r="B22" s="114"/>
      <c r="C22" s="401"/>
      <c r="D22" s="401"/>
      <c r="E22" s="401"/>
      <c r="F22" s="401"/>
      <c r="G22" s="401"/>
      <c r="H22" s="401"/>
      <c r="I22" s="204"/>
      <c r="J22" s="116"/>
      <c r="K22" s="11"/>
      <c r="L22" s="11"/>
    </row>
    <row r="23" spans="2:12" ht="19.5" customHeight="1" thickBot="1">
      <c r="B23" s="124"/>
      <c r="C23" s="125"/>
      <c r="D23" s="125"/>
      <c r="E23" s="125"/>
      <c r="F23" s="125"/>
      <c r="G23" s="125"/>
      <c r="H23" s="125"/>
      <c r="I23" s="125"/>
      <c r="J23" s="126"/>
      <c r="K23" s="10"/>
      <c r="L23" s="10"/>
    </row>
    <row r="24" spans="2:12" ht="12" customHeight="1">
      <c r="B24" s="10"/>
      <c r="C24" s="10"/>
      <c r="D24" s="10"/>
      <c r="E24" s="10"/>
      <c r="F24" s="10"/>
      <c r="G24" s="10"/>
      <c r="H24" s="10"/>
      <c r="I24" s="10"/>
      <c r="J24" s="10"/>
      <c r="K24" s="10"/>
      <c r="L24" s="10"/>
    </row>
    <row r="25" spans="2:12" ht="12" customHeight="1">
      <c r="B25" s="10"/>
      <c r="C25" s="10"/>
      <c r="D25" s="10"/>
      <c r="E25" s="10"/>
      <c r="F25" s="10"/>
      <c r="G25" s="10"/>
      <c r="H25" s="10"/>
      <c r="I25" s="10"/>
      <c r="J25" s="10"/>
      <c r="K25" s="10"/>
      <c r="L25" s="10"/>
    </row>
    <row r="26" spans="2:12" ht="12" customHeight="1">
      <c r="B26" s="10"/>
      <c r="C26" s="10"/>
      <c r="D26" s="10"/>
      <c r="E26" s="10"/>
      <c r="F26" s="10"/>
      <c r="G26" s="10"/>
      <c r="H26" s="10"/>
      <c r="I26" s="10"/>
      <c r="J26" s="10"/>
      <c r="K26" s="10"/>
      <c r="L26" s="10"/>
    </row>
    <row r="27" spans="2:12" ht="12" customHeight="1"/>
    <row r="28" spans="2:12" ht="12" customHeight="1"/>
    <row r="29" spans="2:12" ht="12" customHeight="1"/>
    <row r="30" spans="2:12" ht="12" customHeight="1"/>
    <row r="31" spans="2:12" ht="12" customHeight="1"/>
    <row r="32" spans="2:1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sheetData>
  <mergeCells count="4">
    <mergeCell ref="D6:E6"/>
    <mergeCell ref="F6:G6"/>
    <mergeCell ref="H6:I6"/>
    <mergeCell ref="C22:H22"/>
  </mergeCells>
  <printOptions horizontalCentered="1"/>
  <pageMargins left="0.7" right="0.7" top="0.75" bottom="0.75" header="0.3" footer="0.3"/>
  <pageSetup paperSize="9" scale="86" orientation="landscape" r:id="rId1"/>
  <headerFooter alignWithMargins="0">
    <oddHeader>&amp;R&amp;16&amp;G</oddHeader>
    <oddFooter>&amp;CSeite 8</oddFooter>
  </headerFooter>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B1:V85"/>
  <sheetViews>
    <sheetView showGridLines="0" zoomScaleNormal="100" zoomScaleSheetLayoutView="100" workbookViewId="0"/>
  </sheetViews>
  <sheetFormatPr baseColWidth="10" defaultColWidth="6.33203125" defaultRowHeight="15" customHeight="1"/>
  <cols>
    <col min="1" max="1" width="2.5546875" style="10" customWidth="1"/>
    <col min="2" max="2" width="2" style="10" customWidth="1"/>
    <col min="3" max="3" width="56" style="10" customWidth="1"/>
    <col min="4" max="7" width="15.6640625" style="10" customWidth="1"/>
    <col min="8" max="8" width="4.33203125" style="10" customWidth="1"/>
    <col min="9" max="10" width="15.6640625" style="10" customWidth="1"/>
    <col min="11" max="11" width="2" style="10" customWidth="1"/>
    <col min="12" max="15" width="6.33203125" style="253"/>
    <col min="16" max="16" width="7" style="253" bestFit="1" customWidth="1"/>
    <col min="17" max="17" width="6.33203125" style="253"/>
    <col min="18" max="18" width="11.109375" style="253" customWidth="1"/>
    <col min="19" max="22" width="6.33203125" style="253"/>
    <col min="23" max="16384" width="6.33203125" style="10"/>
  </cols>
  <sheetData>
    <row r="1" spans="2:22" ht="99" customHeight="1" thickBot="1">
      <c r="B1" s="253"/>
      <c r="C1" s="253"/>
      <c r="D1" s="274"/>
      <c r="E1" s="253"/>
      <c r="F1" s="253"/>
      <c r="G1" s="275"/>
      <c r="H1" s="275"/>
      <c r="I1" s="275"/>
      <c r="J1" s="14"/>
    </row>
    <row r="2" spans="2:22" ht="9" customHeight="1">
      <c r="B2" s="108"/>
      <c r="C2" s="109"/>
      <c r="D2" s="110"/>
      <c r="E2" s="111"/>
      <c r="F2" s="111"/>
      <c r="G2" s="112"/>
      <c r="H2" s="112"/>
      <c r="I2" s="112"/>
      <c r="J2" s="112"/>
      <c r="K2" s="113"/>
    </row>
    <row r="3" spans="2:22" s="9" customFormat="1" ht="12" customHeight="1">
      <c r="B3" s="122"/>
      <c r="C3" s="207" t="s">
        <v>179</v>
      </c>
      <c r="D3" s="103"/>
      <c r="E3" s="100"/>
      <c r="F3" s="100"/>
      <c r="G3" s="115"/>
      <c r="H3" s="115"/>
      <c r="I3" s="115"/>
      <c r="J3" s="115"/>
      <c r="K3" s="123"/>
      <c r="L3" s="256"/>
      <c r="M3" s="256"/>
      <c r="N3" s="256"/>
      <c r="O3" s="256"/>
      <c r="P3" s="256"/>
      <c r="Q3" s="256"/>
      <c r="R3" s="256"/>
      <c r="S3" s="256"/>
      <c r="T3" s="256"/>
      <c r="U3" s="256"/>
      <c r="V3" s="256"/>
    </row>
    <row r="4" spans="2:22" s="9" customFormat="1" ht="12" customHeight="1">
      <c r="B4" s="122"/>
      <c r="C4" s="104" t="s">
        <v>223</v>
      </c>
      <c r="D4" s="104"/>
      <c r="E4" s="104"/>
      <c r="F4" s="104"/>
      <c r="G4" s="115"/>
      <c r="H4" s="115"/>
      <c r="I4" s="115"/>
      <c r="J4" s="115"/>
      <c r="K4" s="123"/>
      <c r="L4" s="256"/>
      <c r="M4" s="256"/>
      <c r="N4" s="256"/>
      <c r="O4" s="256"/>
      <c r="P4" s="256"/>
      <c r="Q4" s="256"/>
      <c r="R4" s="256"/>
      <c r="S4" s="256"/>
      <c r="T4" s="256"/>
      <c r="U4" s="256"/>
      <c r="V4" s="256"/>
    </row>
    <row r="5" spans="2:22" s="199" customFormat="1" ht="12" customHeight="1">
      <c r="B5" s="196"/>
      <c r="C5" s="104"/>
      <c r="D5" s="104"/>
      <c r="E5" s="104"/>
      <c r="F5" s="104"/>
      <c r="G5" s="115"/>
      <c r="H5" s="115"/>
      <c r="I5" s="115"/>
      <c r="J5" s="115"/>
      <c r="K5" s="198"/>
      <c r="L5" s="257"/>
      <c r="M5" s="257"/>
      <c r="N5" s="257"/>
      <c r="O5" s="257"/>
      <c r="P5" s="257"/>
      <c r="Q5" s="257"/>
      <c r="R5" s="257"/>
      <c r="S5" s="257"/>
      <c r="T5" s="257"/>
      <c r="U5" s="257"/>
      <c r="V5" s="257"/>
    </row>
    <row r="6" spans="2:22" s="9" customFormat="1" ht="12" customHeight="1">
      <c r="B6" s="122"/>
      <c r="C6" s="4"/>
      <c r="D6" s="408" t="str">
        <f>'§28(1)Nr.1bis3_Public'!D7</f>
        <v>Q1 2026</v>
      </c>
      <c r="E6" s="409"/>
      <c r="F6" s="408" t="str">
        <f>'§28(1)Nr.1bis3_Public'!E7</f>
        <v>Q1 2025</v>
      </c>
      <c r="G6" s="410"/>
      <c r="H6" s="204"/>
      <c r="I6" s="229" t="str">
        <f>D6</f>
        <v>Q1 2026</v>
      </c>
      <c r="J6" s="228" t="str">
        <f>F6</f>
        <v>Q1 2025</v>
      </c>
      <c r="K6" s="123"/>
      <c r="L6" s="256"/>
      <c r="M6" s="256"/>
      <c r="N6" s="256"/>
      <c r="O6" s="256"/>
      <c r="P6" s="256"/>
      <c r="Q6" s="256"/>
      <c r="R6" s="256"/>
      <c r="S6" s="256"/>
      <c r="T6" s="256"/>
      <c r="U6" s="256"/>
      <c r="V6" s="256"/>
    </row>
    <row r="7" spans="2:22" s="9" customFormat="1" ht="12" customHeight="1">
      <c r="B7" s="122"/>
      <c r="C7" s="4"/>
      <c r="D7" s="227"/>
      <c r="E7" s="228"/>
      <c r="F7" s="227"/>
      <c r="G7" s="228"/>
      <c r="H7" s="204"/>
      <c r="I7" s="230" t="s">
        <v>449</v>
      </c>
      <c r="J7" s="209" t="s">
        <v>449</v>
      </c>
      <c r="K7" s="123"/>
      <c r="L7" s="256"/>
      <c r="M7" s="256"/>
      <c r="N7" s="256"/>
      <c r="O7" s="256"/>
      <c r="P7" s="256"/>
      <c r="Q7" s="256"/>
      <c r="R7" s="256"/>
      <c r="S7" s="256"/>
      <c r="T7" s="256"/>
      <c r="U7" s="256"/>
      <c r="V7" s="256"/>
    </row>
    <row r="8" spans="2:22" s="9" customFormat="1" ht="12" customHeight="1">
      <c r="B8" s="122"/>
      <c r="C8" s="197"/>
      <c r="D8" s="179" t="s">
        <v>6</v>
      </c>
      <c r="E8" s="179" t="s">
        <v>17</v>
      </c>
      <c r="F8" s="179" t="s">
        <v>6</v>
      </c>
      <c r="G8" s="179" t="s">
        <v>17</v>
      </c>
      <c r="H8" s="204"/>
      <c r="I8" s="230" t="s">
        <v>180</v>
      </c>
      <c r="J8" s="209" t="s">
        <v>180</v>
      </c>
      <c r="K8" s="123"/>
      <c r="L8" s="256"/>
      <c r="M8" s="256"/>
      <c r="N8" s="256"/>
      <c r="O8" s="256"/>
      <c r="P8" s="256"/>
      <c r="Q8" s="256"/>
      <c r="R8" s="256"/>
      <c r="S8" s="256"/>
      <c r="T8" s="256"/>
      <c r="U8" s="256"/>
      <c r="V8" s="256"/>
    </row>
    <row r="9" spans="2:22" s="9" customFormat="1" ht="12" customHeight="1">
      <c r="B9" s="122"/>
      <c r="C9" s="72" t="s">
        <v>34</v>
      </c>
      <c r="D9" s="316" t="str">
        <f>Einheit_Waehrung</f>
        <v>Mio. €</v>
      </c>
      <c r="E9" s="316" t="str">
        <f>Einheit_Waehrung</f>
        <v>Mio. €</v>
      </c>
      <c r="F9" s="238" t="str">
        <f>Einheit_Waehrung</f>
        <v>Mio. €</v>
      </c>
      <c r="G9" s="238" t="str">
        <f>F9</f>
        <v>Mio. €</v>
      </c>
      <c r="H9" s="204"/>
      <c r="I9" s="316" t="str">
        <f>Einheit_Waehrung</f>
        <v>Mio. €</v>
      </c>
      <c r="J9" s="238" t="str">
        <f>Einheit_Waehrung</f>
        <v>Mio. €</v>
      </c>
      <c r="K9" s="123"/>
      <c r="L9" s="256"/>
      <c r="M9" s="256"/>
      <c r="N9" s="256"/>
      <c r="O9" s="256"/>
      <c r="P9" s="256"/>
      <c r="Q9" s="256"/>
      <c r="R9" s="256"/>
      <c r="S9" s="256"/>
      <c r="T9" s="256"/>
      <c r="U9" s="256"/>
      <c r="V9" s="256"/>
    </row>
    <row r="10" spans="2:22" s="9" customFormat="1" ht="12" customHeight="1">
      <c r="B10" s="122"/>
      <c r="C10" s="68" t="s">
        <v>111</v>
      </c>
      <c r="D10" s="317">
        <v>163.96956263000001</v>
      </c>
      <c r="E10" s="317">
        <v>177.47505722072401</v>
      </c>
      <c r="F10" s="239">
        <v>139.76956263</v>
      </c>
      <c r="G10" s="239">
        <v>257.10574864464797</v>
      </c>
      <c r="H10" s="204"/>
      <c r="I10" s="317">
        <v>0</v>
      </c>
      <c r="J10" s="239">
        <v>0</v>
      </c>
      <c r="K10" s="123"/>
      <c r="L10" s="256"/>
      <c r="M10" s="256"/>
      <c r="N10" s="256"/>
      <c r="O10" s="256"/>
      <c r="P10" s="256"/>
      <c r="Q10" s="256"/>
      <c r="R10" s="256"/>
      <c r="S10" s="256"/>
      <c r="T10" s="256"/>
      <c r="U10" s="256"/>
      <c r="V10" s="256"/>
    </row>
    <row r="11" spans="2:22" s="9" customFormat="1" ht="12" customHeight="1">
      <c r="B11" s="122"/>
      <c r="C11" s="73" t="s">
        <v>109</v>
      </c>
      <c r="D11" s="317">
        <v>187.5</v>
      </c>
      <c r="E11" s="317">
        <v>636.42717970737704</v>
      </c>
      <c r="F11" s="239">
        <v>336.31855875999997</v>
      </c>
      <c r="G11" s="239">
        <v>310.42853329907001</v>
      </c>
      <c r="H11" s="204"/>
      <c r="I11" s="317">
        <v>0</v>
      </c>
      <c r="J11" s="239">
        <v>0</v>
      </c>
      <c r="K11" s="123"/>
      <c r="L11" s="256"/>
      <c r="M11" s="256"/>
      <c r="N11" s="256"/>
      <c r="O11" s="256"/>
      <c r="P11" s="256"/>
      <c r="Q11" s="256"/>
      <c r="R11" s="256"/>
      <c r="S11" s="256"/>
      <c r="T11" s="256"/>
      <c r="U11" s="256"/>
      <c r="V11" s="256"/>
    </row>
    <row r="12" spans="2:22" s="9" customFormat="1" ht="12" customHeight="1">
      <c r="B12" s="122"/>
      <c r="C12" s="73" t="s">
        <v>149</v>
      </c>
      <c r="D12" s="317">
        <v>120</v>
      </c>
      <c r="E12" s="317">
        <v>159.93128414239001</v>
      </c>
      <c r="F12" s="239">
        <v>197</v>
      </c>
      <c r="G12" s="239">
        <v>177.574896817378</v>
      </c>
      <c r="H12" s="204"/>
      <c r="I12" s="317">
        <v>163.96956263000001</v>
      </c>
      <c r="J12" s="239">
        <v>139.76956263</v>
      </c>
      <c r="K12" s="123"/>
      <c r="L12" s="256"/>
      <c r="M12" s="256"/>
      <c r="N12" s="256"/>
      <c r="O12" s="256"/>
      <c r="P12" s="256"/>
      <c r="Q12" s="256"/>
      <c r="R12" s="256"/>
      <c r="S12" s="256"/>
      <c r="T12" s="256"/>
      <c r="U12" s="256"/>
      <c r="V12" s="256"/>
    </row>
    <row r="13" spans="2:22" s="9" customFormat="1" ht="12" customHeight="1">
      <c r="B13" s="122"/>
      <c r="C13" s="73" t="s">
        <v>110</v>
      </c>
      <c r="D13" s="317">
        <v>216.68529978000001</v>
      </c>
      <c r="E13" s="317">
        <v>502.788907121997</v>
      </c>
      <c r="F13" s="239">
        <v>687.5</v>
      </c>
      <c r="G13" s="239">
        <v>536.70372089489501</v>
      </c>
      <c r="H13" s="204"/>
      <c r="I13" s="317">
        <v>187.5</v>
      </c>
      <c r="J13" s="239">
        <v>336.31855875999997</v>
      </c>
      <c r="K13" s="123"/>
      <c r="L13" s="256"/>
      <c r="M13" s="256"/>
      <c r="N13" s="256"/>
      <c r="O13" s="256"/>
      <c r="P13" s="256"/>
      <c r="Q13" s="256"/>
      <c r="R13" s="256"/>
      <c r="S13" s="256"/>
      <c r="T13" s="256"/>
      <c r="U13" s="256"/>
      <c r="V13" s="256"/>
    </row>
    <row r="14" spans="2:22" s="9" customFormat="1" ht="12" customHeight="1">
      <c r="B14" s="122"/>
      <c r="C14" s="73" t="s">
        <v>11</v>
      </c>
      <c r="D14" s="317">
        <v>1072.6258603700001</v>
      </c>
      <c r="E14" s="317">
        <v>647.05489783528799</v>
      </c>
      <c r="F14" s="239">
        <v>335.40546458</v>
      </c>
      <c r="G14" s="239">
        <v>562.61304074895099</v>
      </c>
      <c r="H14" s="204"/>
      <c r="I14" s="317">
        <v>336.68529977999998</v>
      </c>
      <c r="J14" s="239">
        <v>884.5</v>
      </c>
      <c r="K14" s="123"/>
      <c r="L14" s="256"/>
      <c r="M14" s="256"/>
      <c r="N14" s="256"/>
      <c r="O14" s="256"/>
      <c r="P14" s="256"/>
      <c r="Q14" s="256"/>
      <c r="R14" s="256"/>
      <c r="S14" s="256"/>
      <c r="T14" s="256"/>
      <c r="U14" s="256"/>
      <c r="V14" s="256"/>
    </row>
    <row r="15" spans="2:22" s="9" customFormat="1" ht="12" customHeight="1">
      <c r="B15" s="122"/>
      <c r="C15" s="73" t="s">
        <v>0</v>
      </c>
      <c r="D15" s="317">
        <v>124.45718969000001</v>
      </c>
      <c r="E15" s="317">
        <v>479.625069815963</v>
      </c>
      <c r="F15" s="239">
        <v>1071.6730552500001</v>
      </c>
      <c r="G15" s="239">
        <v>646.31834818347295</v>
      </c>
      <c r="H15" s="204"/>
      <c r="I15" s="317">
        <v>1072.6258603700001</v>
      </c>
      <c r="J15" s="239">
        <v>335.40546458</v>
      </c>
      <c r="K15" s="123"/>
      <c r="L15" s="256"/>
      <c r="M15" s="256"/>
      <c r="N15" s="256"/>
      <c r="O15" s="256"/>
      <c r="P15" s="256"/>
      <c r="Q15" s="256"/>
      <c r="R15" s="256"/>
      <c r="S15" s="256"/>
      <c r="T15" s="256"/>
      <c r="U15" s="256"/>
      <c r="V15" s="256"/>
    </row>
    <row r="16" spans="2:22" s="9" customFormat="1" ht="12" customHeight="1">
      <c r="B16" s="122"/>
      <c r="C16" s="73" t="s">
        <v>172</v>
      </c>
      <c r="D16" s="317">
        <v>352.20788838999999</v>
      </c>
      <c r="E16" s="317">
        <v>736.515249842044</v>
      </c>
      <c r="F16" s="239">
        <v>123.56221821</v>
      </c>
      <c r="G16" s="239">
        <v>374.952908025368</v>
      </c>
      <c r="H16" s="204"/>
      <c r="I16" s="317">
        <v>124.45718969000001</v>
      </c>
      <c r="J16" s="239">
        <v>1071.6730552500001</v>
      </c>
      <c r="K16" s="123"/>
      <c r="L16" s="256"/>
      <c r="M16" s="256"/>
      <c r="N16" s="256"/>
      <c r="O16" s="256"/>
      <c r="P16" s="256"/>
      <c r="Q16" s="256"/>
      <c r="R16" s="256"/>
      <c r="S16" s="256"/>
      <c r="T16" s="256"/>
      <c r="U16" s="256"/>
      <c r="V16" s="256"/>
    </row>
    <row r="17" spans="2:11" ht="12" customHeight="1">
      <c r="B17" s="106"/>
      <c r="C17" s="211" t="s">
        <v>9</v>
      </c>
      <c r="D17" s="317">
        <v>2759.4327640400002</v>
      </c>
      <c r="E17" s="317">
        <v>2106.0877526936902</v>
      </c>
      <c r="F17" s="239">
        <v>2000.1184091800001</v>
      </c>
      <c r="G17" s="239">
        <v>2396.31315945305</v>
      </c>
      <c r="H17" s="204"/>
      <c r="I17" s="317">
        <v>2007.9664797400001</v>
      </c>
      <c r="J17" s="239">
        <v>1431.5329073400001</v>
      </c>
      <c r="K17" s="107"/>
    </row>
    <row r="18" spans="2:11" ht="12" customHeight="1">
      <c r="B18" s="106"/>
      <c r="C18" s="73" t="s">
        <v>4</v>
      </c>
      <c r="D18" s="317">
        <v>340.49449503860001</v>
      </c>
      <c r="E18" s="317">
        <v>749.603310748578</v>
      </c>
      <c r="F18" s="239">
        <v>1462.83444593681</v>
      </c>
      <c r="G18" s="239">
        <v>2689.06010564913</v>
      </c>
      <c r="H18" s="204"/>
      <c r="I18" s="317">
        <v>1444.1686677286</v>
      </c>
      <c r="J18" s="239">
        <v>2154.9821659868098</v>
      </c>
      <c r="K18" s="107"/>
    </row>
    <row r="19" spans="2:11" ht="12" customHeight="1">
      <c r="B19" s="106"/>
      <c r="C19" s="75" t="s">
        <v>5</v>
      </c>
      <c r="D19" s="318">
        <f>SUM(D10:D18)</f>
        <v>5337.3730599385999</v>
      </c>
      <c r="E19" s="318">
        <f>SUM(E10:E18)</f>
        <v>6195.5087091280511</v>
      </c>
      <c r="F19" s="240">
        <f>SUM(F10:F18)</f>
        <v>6354.1817145468103</v>
      </c>
      <c r="G19" s="240">
        <f>SUM(G10:G18)</f>
        <v>7951.0704617159627</v>
      </c>
      <c r="H19" s="204"/>
      <c r="I19" s="318">
        <f>SUM(I10:I18)</f>
        <v>5337.3730599385999</v>
      </c>
      <c r="J19" s="240">
        <f>SUM(J10:J18)</f>
        <v>6354.1817145468103</v>
      </c>
      <c r="K19" s="107"/>
    </row>
    <row r="20" spans="2:11" ht="12" customHeight="1">
      <c r="B20" s="106"/>
      <c r="D20" s="194"/>
      <c r="E20" s="195"/>
      <c r="F20" s="195"/>
      <c r="G20" s="195"/>
      <c r="H20" s="195"/>
      <c r="I20" s="195"/>
      <c r="J20" s="195"/>
      <c r="K20" s="107"/>
    </row>
    <row r="21" spans="2:11" ht="21" customHeight="1">
      <c r="B21" s="106"/>
      <c r="C21" s="401" t="s">
        <v>450</v>
      </c>
      <c r="D21" s="401"/>
      <c r="E21" s="401"/>
      <c r="F21" s="401"/>
      <c r="G21" s="401"/>
      <c r="H21" s="204"/>
      <c r="I21" s="204"/>
      <c r="J21" s="204"/>
      <c r="K21" s="107"/>
    </row>
    <row r="22" spans="2:11" ht="13.5" customHeight="1">
      <c r="B22" s="106"/>
      <c r="C22" s="204"/>
      <c r="D22" s="204"/>
      <c r="E22" s="204"/>
      <c r="F22" s="204"/>
      <c r="G22" s="204"/>
      <c r="H22" s="204"/>
      <c r="I22" s="204"/>
      <c r="J22" s="204"/>
      <c r="K22" s="107"/>
    </row>
    <row r="23" spans="2:11" ht="13.2">
      <c r="B23" s="106"/>
      <c r="C23" s="104" t="s">
        <v>181</v>
      </c>
      <c r="D23" s="204"/>
      <c r="E23" s="204"/>
      <c r="F23" s="204"/>
      <c r="G23" s="204"/>
      <c r="H23" s="204"/>
      <c r="I23" s="204"/>
      <c r="J23" s="204"/>
      <c r="K23" s="107"/>
    </row>
    <row r="24" spans="2:11" ht="13.2">
      <c r="B24" s="106"/>
      <c r="C24" s="104"/>
      <c r="D24" s="408" t="str">
        <f>D6&amp;" /"&amp;F6</f>
        <v>Q1 2026 /Q1 2025</v>
      </c>
      <c r="E24" s="410"/>
      <c r="F24" s="410"/>
      <c r="G24" s="410"/>
      <c r="H24" s="410"/>
      <c r="I24" s="410"/>
      <c r="J24" s="410"/>
      <c r="K24" s="107"/>
    </row>
    <row r="25" spans="2:11" ht="55.5" customHeight="1">
      <c r="B25" s="106"/>
      <c r="C25" s="279" t="s">
        <v>182</v>
      </c>
      <c r="D25" s="407" t="s">
        <v>231</v>
      </c>
      <c r="E25" s="407"/>
      <c r="F25" s="407"/>
      <c r="G25" s="407"/>
      <c r="H25" s="407"/>
      <c r="I25" s="407"/>
      <c r="J25" s="407"/>
      <c r="K25" s="107"/>
    </row>
    <row r="26" spans="2:11" ht="126.75" customHeight="1">
      <c r="B26" s="106"/>
      <c r="C26" s="205" t="s">
        <v>183</v>
      </c>
      <c r="D26" s="407" t="s">
        <v>232</v>
      </c>
      <c r="E26" s="407"/>
      <c r="F26" s="407"/>
      <c r="G26" s="407"/>
      <c r="H26" s="407"/>
      <c r="I26" s="407"/>
      <c r="J26" s="407"/>
      <c r="K26" s="107"/>
    </row>
    <row r="27" spans="2:11" ht="9" customHeight="1" thickBot="1">
      <c r="B27" s="124"/>
      <c r="C27" s="125"/>
      <c r="D27" s="125"/>
      <c r="E27" s="125"/>
      <c r="F27" s="125"/>
      <c r="G27" s="125"/>
      <c r="H27" s="125"/>
      <c r="I27" s="125"/>
      <c r="J27" s="125"/>
      <c r="K27" s="126"/>
    </row>
    <row r="28" spans="2:11" s="253" customFormat="1" ht="12" customHeight="1"/>
    <row r="29" spans="2:11" s="253" customFormat="1" ht="12" customHeight="1"/>
    <row r="30" spans="2:11" s="253" customFormat="1" ht="12" customHeight="1">
      <c r="C30" s="273"/>
    </row>
    <row r="31" spans="2:11" s="253" customFormat="1" ht="12" customHeight="1"/>
    <row r="32" spans="2:11" s="253" customFormat="1" ht="12" customHeight="1"/>
    <row r="33" s="253" customFormat="1" ht="12" customHeight="1"/>
    <row r="34" s="253" customFormat="1" ht="12" customHeight="1"/>
    <row r="35" s="253" customFormat="1" ht="12" customHeight="1"/>
    <row r="36" s="253" customFormat="1" ht="12" customHeight="1"/>
    <row r="37" s="253" customFormat="1" ht="12" customHeight="1"/>
    <row r="38" s="253" customFormat="1" ht="12" customHeight="1"/>
    <row r="39" s="253" customFormat="1" ht="12" customHeight="1"/>
    <row r="40" s="253" customFormat="1" ht="12" customHeight="1"/>
    <row r="41" s="253" customFormat="1" ht="12" customHeight="1"/>
    <row r="42" s="253" customFormat="1" ht="12" customHeight="1"/>
    <row r="43" s="253" customFormat="1" ht="12" customHeight="1"/>
    <row r="44" s="253" customFormat="1" ht="12" customHeight="1"/>
    <row r="45" s="253" customFormat="1" ht="12" customHeight="1"/>
    <row r="46" s="253" customFormat="1" ht="12" customHeight="1"/>
    <row r="47" s="253" customFormat="1" ht="12" customHeight="1"/>
    <row r="48" s="253" customFormat="1" ht="12" customHeight="1"/>
    <row r="49" s="253" customFormat="1" ht="12" customHeight="1"/>
    <row r="50" s="253" customFormat="1" ht="12" customHeight="1"/>
    <row r="51" s="253" customFormat="1" ht="12" customHeight="1"/>
    <row r="52" s="253" customFormat="1" ht="12" customHeight="1"/>
    <row r="53" s="253" customFormat="1" ht="12" customHeight="1"/>
    <row r="54" s="253" customFormat="1" ht="12" customHeight="1"/>
    <row r="55" s="253" customFormat="1"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sheetData>
  <mergeCells count="6">
    <mergeCell ref="D24:J24"/>
    <mergeCell ref="D25:J25"/>
    <mergeCell ref="D26:J26"/>
    <mergeCell ref="D6:E6"/>
    <mergeCell ref="F6:G6"/>
    <mergeCell ref="C21:G21"/>
  </mergeCells>
  <printOptions horizontalCentered="1"/>
  <pageMargins left="0.39370078740157483" right="0.39370078740157483" top="0.39370078740157483" bottom="0.78740157480314965" header="0.31496062992125984" footer="0.51181102362204722"/>
  <pageSetup paperSize="9" scale="84" orientation="landscape" r:id="rId1"/>
  <headerFooter alignWithMargins="0">
    <oddHeader>&amp;R&amp;16&amp;G</oddHeader>
    <oddFooter>&amp;CSeite 9</oddFooter>
  </headerFooter>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B1:V86"/>
  <sheetViews>
    <sheetView showGridLines="0" zoomScaleNormal="100" zoomScaleSheetLayoutView="100" workbookViewId="0"/>
  </sheetViews>
  <sheetFormatPr baseColWidth="10" defaultColWidth="6.33203125" defaultRowHeight="15" customHeight="1"/>
  <cols>
    <col min="1" max="1" width="2.5546875" style="10" customWidth="1"/>
    <col min="2" max="2" width="2" style="10" customWidth="1"/>
    <col min="3" max="3" width="56" style="10" customWidth="1"/>
    <col min="4" max="7" width="15.6640625" style="10" customWidth="1"/>
    <col min="8" max="8" width="4.33203125" style="10" customWidth="1"/>
    <col min="9" max="9" width="18.33203125" style="10" customWidth="1"/>
    <col min="10" max="10" width="17.44140625" style="10" customWidth="1"/>
    <col min="11" max="11" width="2" style="10" customWidth="1"/>
    <col min="12" max="15" width="6.33203125" style="253"/>
    <col min="16" max="16" width="7" style="253" bestFit="1" customWidth="1"/>
    <col min="17" max="17" width="6.33203125" style="253"/>
    <col min="18" max="18" width="11.109375" style="253" customWidth="1"/>
    <col min="19" max="22" width="6.33203125" style="253"/>
    <col min="23" max="16384" width="6.33203125" style="10"/>
  </cols>
  <sheetData>
    <row r="1" spans="2:22" ht="99" customHeight="1" thickBot="1">
      <c r="B1" s="253"/>
      <c r="C1" s="253"/>
      <c r="D1" s="274"/>
      <c r="E1" s="253"/>
      <c r="F1" s="253"/>
      <c r="G1" s="275"/>
      <c r="H1" s="275"/>
      <c r="I1" s="275"/>
      <c r="J1" s="14"/>
    </row>
    <row r="2" spans="2:22" ht="9" customHeight="1">
      <c r="B2" s="108"/>
      <c r="C2" s="109"/>
      <c r="D2" s="110"/>
      <c r="E2" s="111"/>
      <c r="F2" s="111"/>
      <c r="G2" s="112"/>
      <c r="H2" s="112"/>
      <c r="I2" s="112"/>
      <c r="J2" s="112"/>
      <c r="K2" s="113"/>
    </row>
    <row r="3" spans="2:22" s="9" customFormat="1" ht="12" customHeight="1">
      <c r="B3" s="122"/>
      <c r="C3" s="207" t="s">
        <v>398</v>
      </c>
      <c r="D3" s="103"/>
      <c r="E3" s="100"/>
      <c r="F3" s="100"/>
      <c r="G3" s="115"/>
      <c r="H3" s="115"/>
      <c r="I3" s="115"/>
      <c r="J3" s="115"/>
      <c r="K3" s="123"/>
      <c r="L3" s="256"/>
      <c r="M3" s="256"/>
      <c r="N3" s="256"/>
      <c r="O3" s="256"/>
      <c r="P3" s="256"/>
      <c r="Q3" s="256"/>
      <c r="R3" s="256"/>
      <c r="S3" s="256"/>
      <c r="T3" s="256"/>
      <c r="U3" s="256"/>
      <c r="V3" s="256"/>
    </row>
    <row r="4" spans="2:22" s="9" customFormat="1" ht="12" customHeight="1">
      <c r="B4" s="122"/>
      <c r="C4" s="104" t="s">
        <v>397</v>
      </c>
      <c r="D4" s="104"/>
      <c r="E4" s="104"/>
      <c r="F4" s="104"/>
      <c r="G4" s="115"/>
      <c r="H4" s="115"/>
      <c r="I4" s="115"/>
      <c r="J4" s="115"/>
      <c r="K4" s="123"/>
      <c r="L4" s="256"/>
      <c r="M4" s="256"/>
      <c r="N4" s="256"/>
      <c r="O4" s="256"/>
      <c r="P4" s="256"/>
      <c r="Q4" s="256"/>
      <c r="R4" s="256"/>
      <c r="S4" s="256"/>
      <c r="T4" s="256"/>
      <c r="U4" s="256"/>
      <c r="V4" s="256"/>
    </row>
    <row r="5" spans="2:22" s="199" customFormat="1" ht="12" customHeight="1">
      <c r="B5" s="196"/>
      <c r="C5" s="104"/>
      <c r="D5" s="104"/>
      <c r="E5" s="104"/>
      <c r="F5" s="104"/>
      <c r="G5" s="115"/>
      <c r="H5" s="115"/>
      <c r="I5" s="115"/>
      <c r="J5" s="115"/>
      <c r="K5" s="198"/>
      <c r="L5" s="257"/>
      <c r="M5" s="257"/>
      <c r="N5" s="257"/>
      <c r="O5" s="257"/>
      <c r="P5" s="257"/>
      <c r="Q5" s="257"/>
      <c r="R5" s="257"/>
      <c r="S5" s="257"/>
      <c r="T5" s="257"/>
      <c r="U5" s="257"/>
      <c r="V5" s="257"/>
    </row>
    <row r="6" spans="2:22" s="9" customFormat="1" ht="12" customHeight="1">
      <c r="B6" s="122"/>
      <c r="C6" s="4"/>
      <c r="D6" s="408" t="str">
        <f>'§28(1)Nr.4,5_Public'!D6:E6</f>
        <v>Q1 2026</v>
      </c>
      <c r="E6" s="409"/>
      <c r="F6" s="408" t="str">
        <f>'§28(1)Nr.4,5_Public'!F6:G6</f>
        <v>Q1 2025</v>
      </c>
      <c r="G6" s="410"/>
      <c r="H6" s="204"/>
      <c r="I6" s="229" t="str">
        <f>'§28(1)Nr.4,5_Public'!I6</f>
        <v>Q1 2026</v>
      </c>
      <c r="J6" s="228" t="str">
        <f>'§28(1)Nr.4,5_Public'!J6</f>
        <v>Q1 2025</v>
      </c>
      <c r="K6" s="123"/>
      <c r="L6" s="256"/>
      <c r="M6" s="256"/>
      <c r="N6" s="256"/>
      <c r="O6" s="256"/>
      <c r="P6" s="256"/>
      <c r="Q6" s="256"/>
      <c r="R6" s="256"/>
      <c r="S6" s="256"/>
      <c r="T6" s="256"/>
      <c r="U6" s="256"/>
      <c r="V6" s="256"/>
    </row>
    <row r="7" spans="2:22" s="9" customFormat="1" ht="12" customHeight="1">
      <c r="B7" s="122"/>
      <c r="C7" s="4"/>
      <c r="D7" s="227"/>
      <c r="E7" s="228"/>
      <c r="F7" s="227"/>
      <c r="G7" s="228"/>
      <c r="H7" s="204"/>
      <c r="I7" s="230" t="s">
        <v>396</v>
      </c>
      <c r="J7" s="209" t="s">
        <v>396</v>
      </c>
      <c r="K7" s="123"/>
      <c r="L7" s="256"/>
      <c r="M7" s="256"/>
      <c r="N7" s="256"/>
      <c r="O7" s="256"/>
      <c r="P7" s="256"/>
      <c r="Q7" s="256"/>
      <c r="R7" s="256"/>
      <c r="S7" s="256"/>
      <c r="T7" s="256"/>
      <c r="U7" s="256"/>
      <c r="V7" s="256"/>
    </row>
    <row r="8" spans="2:22" s="9" customFormat="1" ht="24.75" customHeight="1">
      <c r="B8" s="122"/>
      <c r="C8" s="197"/>
      <c r="D8" s="179" t="s">
        <v>273</v>
      </c>
      <c r="E8" s="179" t="s">
        <v>263</v>
      </c>
      <c r="F8" s="179" t="s">
        <v>273</v>
      </c>
      <c r="G8" s="179" t="s">
        <v>263</v>
      </c>
      <c r="H8" s="204"/>
      <c r="I8" s="230" t="s">
        <v>273</v>
      </c>
      <c r="J8" s="209" t="s">
        <v>273</v>
      </c>
      <c r="K8" s="123"/>
      <c r="L8" s="256"/>
      <c r="M8" s="256"/>
      <c r="N8" s="256"/>
      <c r="O8" s="256"/>
      <c r="P8" s="256"/>
      <c r="Q8" s="256"/>
      <c r="R8" s="256"/>
      <c r="S8" s="256"/>
      <c r="T8" s="256"/>
      <c r="U8" s="256"/>
      <c r="V8" s="256"/>
    </row>
    <row r="9" spans="2:22" s="9" customFormat="1" ht="12" customHeight="1">
      <c r="B9" s="122"/>
      <c r="C9" s="72" t="s">
        <v>276</v>
      </c>
      <c r="D9" s="316" t="s">
        <v>260</v>
      </c>
      <c r="E9" s="316" t="s">
        <v>260</v>
      </c>
      <c r="F9" s="238" t="s">
        <v>260</v>
      </c>
      <c r="G9" s="238" t="str">
        <f>F9</f>
        <v>mn €</v>
      </c>
      <c r="H9" s="204"/>
      <c r="I9" s="316" t="s">
        <v>260</v>
      </c>
      <c r="J9" s="238" t="str">
        <f>I9</f>
        <v>mn €</v>
      </c>
      <c r="K9" s="123"/>
      <c r="L9" s="256"/>
      <c r="M9" s="256"/>
      <c r="N9" s="256"/>
      <c r="O9" s="256"/>
      <c r="P9" s="256"/>
      <c r="Q9" s="256"/>
      <c r="R9" s="256"/>
      <c r="S9" s="256"/>
      <c r="T9" s="256"/>
      <c r="U9" s="256"/>
      <c r="V9" s="256"/>
    </row>
    <row r="10" spans="2:22" s="9" customFormat="1" ht="12" customHeight="1">
      <c r="B10" s="122"/>
      <c r="C10" s="68" t="s">
        <v>278</v>
      </c>
      <c r="D10" s="317">
        <f>'§28(1)Nr.4,5_Public'!D10</f>
        <v>163.96956263000001</v>
      </c>
      <c r="E10" s="317">
        <f>'§28(1)Nr.4,5_Public'!E10</f>
        <v>177.47505722072401</v>
      </c>
      <c r="F10" s="239">
        <f>'§28(1)Nr.4,5_Public'!F10</f>
        <v>139.76956263</v>
      </c>
      <c r="G10" s="239">
        <f>'§28(1)Nr.4,5_Public'!G10</f>
        <v>257.10574864464797</v>
      </c>
      <c r="H10" s="204"/>
      <c r="I10" s="317">
        <f>'§28(1)Nr.4,5_Public'!I10</f>
        <v>0</v>
      </c>
      <c r="J10" s="239">
        <f>'§28(1)Nr.4,5_Public'!J10</f>
        <v>0</v>
      </c>
      <c r="K10" s="123"/>
      <c r="L10" s="256"/>
      <c r="M10" s="256"/>
      <c r="N10" s="256"/>
      <c r="O10" s="256"/>
      <c r="P10" s="256"/>
      <c r="Q10" s="256"/>
      <c r="R10" s="256"/>
      <c r="S10" s="256"/>
      <c r="T10" s="256"/>
      <c r="U10" s="256"/>
      <c r="V10" s="256"/>
    </row>
    <row r="11" spans="2:22" s="9" customFormat="1" ht="12" customHeight="1">
      <c r="B11" s="122"/>
      <c r="C11" s="73" t="s">
        <v>279</v>
      </c>
      <c r="D11" s="317">
        <f>'§28(1)Nr.4,5_Public'!D11</f>
        <v>187.5</v>
      </c>
      <c r="E11" s="317">
        <f>'§28(1)Nr.4,5_Public'!E11</f>
        <v>636.42717970737704</v>
      </c>
      <c r="F11" s="239">
        <f>'§28(1)Nr.4,5_Public'!F11</f>
        <v>336.31855875999997</v>
      </c>
      <c r="G11" s="239">
        <f>'§28(1)Nr.4,5_Public'!G11</f>
        <v>310.42853329907001</v>
      </c>
      <c r="H11" s="204"/>
      <c r="I11" s="317">
        <f>'§28(1)Nr.4,5_Public'!I11</f>
        <v>0</v>
      </c>
      <c r="J11" s="239">
        <f>'§28(1)Nr.4,5_Public'!J11</f>
        <v>0</v>
      </c>
      <c r="K11" s="123"/>
      <c r="L11" s="256"/>
      <c r="M11" s="256"/>
      <c r="N11" s="256"/>
      <c r="O11" s="256"/>
      <c r="P11" s="256"/>
      <c r="Q11" s="256"/>
      <c r="R11" s="256"/>
      <c r="S11" s="256"/>
      <c r="T11" s="256"/>
      <c r="U11" s="256"/>
      <c r="V11" s="256"/>
    </row>
    <row r="12" spans="2:22" s="9" customFormat="1" ht="12" customHeight="1">
      <c r="B12" s="122"/>
      <c r="C12" s="73" t="s">
        <v>280</v>
      </c>
      <c r="D12" s="317">
        <f>'§28(1)Nr.4,5_Public'!D12</f>
        <v>120</v>
      </c>
      <c r="E12" s="317">
        <f>'§28(1)Nr.4,5_Public'!E12</f>
        <v>159.93128414239001</v>
      </c>
      <c r="F12" s="239">
        <f>'§28(1)Nr.4,5_Public'!F12</f>
        <v>197</v>
      </c>
      <c r="G12" s="239">
        <f>'§28(1)Nr.4,5_Public'!G12</f>
        <v>177.574896817378</v>
      </c>
      <c r="H12" s="204"/>
      <c r="I12" s="317">
        <f>'§28(1)Nr.4,5_Public'!I12</f>
        <v>163.96956263000001</v>
      </c>
      <c r="J12" s="239">
        <f>'§28(1)Nr.4,5_Public'!J12</f>
        <v>139.76956263</v>
      </c>
      <c r="K12" s="123"/>
      <c r="L12" s="256"/>
      <c r="M12" s="256"/>
      <c r="N12" s="256"/>
      <c r="O12" s="256"/>
      <c r="P12" s="256"/>
      <c r="Q12" s="256"/>
      <c r="R12" s="256"/>
      <c r="S12" s="256"/>
      <c r="T12" s="256"/>
      <c r="U12" s="256"/>
      <c r="V12" s="256"/>
    </row>
    <row r="13" spans="2:22" s="9" customFormat="1" ht="12" customHeight="1">
      <c r="B13" s="122"/>
      <c r="C13" s="73" t="s">
        <v>281</v>
      </c>
      <c r="D13" s="317">
        <f>'§28(1)Nr.4,5_Public'!D13</f>
        <v>216.68529978000001</v>
      </c>
      <c r="E13" s="317">
        <f>'§28(1)Nr.4,5_Public'!E13</f>
        <v>502.788907121997</v>
      </c>
      <c r="F13" s="239">
        <f>'§28(1)Nr.4,5_Public'!F13</f>
        <v>687.5</v>
      </c>
      <c r="G13" s="239">
        <f>'§28(1)Nr.4,5_Public'!G13</f>
        <v>536.70372089489501</v>
      </c>
      <c r="H13" s="204"/>
      <c r="I13" s="317">
        <f>'§28(1)Nr.4,5_Public'!I13</f>
        <v>187.5</v>
      </c>
      <c r="J13" s="239">
        <f>'§28(1)Nr.4,5_Public'!J13</f>
        <v>336.31855875999997</v>
      </c>
      <c r="K13" s="123"/>
      <c r="L13" s="256"/>
      <c r="M13" s="256"/>
      <c r="N13" s="256"/>
      <c r="O13" s="256"/>
      <c r="P13" s="256"/>
      <c r="Q13" s="256"/>
      <c r="R13" s="256"/>
      <c r="S13" s="256"/>
      <c r="T13" s="256"/>
      <c r="U13" s="256"/>
      <c r="V13" s="256"/>
    </row>
    <row r="14" spans="2:22" s="9" customFormat="1" ht="12" customHeight="1">
      <c r="B14" s="122"/>
      <c r="C14" s="73" t="s">
        <v>282</v>
      </c>
      <c r="D14" s="317">
        <f>'§28(1)Nr.4,5_Public'!D14</f>
        <v>1072.6258603700001</v>
      </c>
      <c r="E14" s="317">
        <f>'§28(1)Nr.4,5_Public'!E14</f>
        <v>647.05489783528799</v>
      </c>
      <c r="F14" s="239">
        <f>'§28(1)Nr.4,5_Public'!F14</f>
        <v>335.40546458</v>
      </c>
      <c r="G14" s="239">
        <f>'§28(1)Nr.4,5_Public'!G14</f>
        <v>562.61304074895099</v>
      </c>
      <c r="H14" s="204"/>
      <c r="I14" s="317">
        <f>'§28(1)Nr.4,5_Public'!I14</f>
        <v>336.68529977999998</v>
      </c>
      <c r="J14" s="239">
        <f>'§28(1)Nr.4,5_Public'!J14</f>
        <v>884.5</v>
      </c>
      <c r="K14" s="123"/>
      <c r="L14" s="256"/>
      <c r="M14" s="256"/>
      <c r="N14" s="256"/>
      <c r="O14" s="256"/>
      <c r="P14" s="256"/>
      <c r="Q14" s="256"/>
      <c r="R14" s="256"/>
      <c r="S14" s="256"/>
      <c r="T14" s="256"/>
      <c r="U14" s="256"/>
      <c r="V14" s="256"/>
    </row>
    <row r="15" spans="2:22" s="9" customFormat="1" ht="12" customHeight="1">
      <c r="B15" s="122"/>
      <c r="C15" s="73" t="s">
        <v>283</v>
      </c>
      <c r="D15" s="317">
        <f>'§28(1)Nr.4,5_Public'!D15</f>
        <v>124.45718969000001</v>
      </c>
      <c r="E15" s="317">
        <f>'§28(1)Nr.4,5_Public'!E15</f>
        <v>479.625069815963</v>
      </c>
      <c r="F15" s="239">
        <f>'§28(1)Nr.4,5_Public'!F15</f>
        <v>1071.6730552500001</v>
      </c>
      <c r="G15" s="239">
        <f>'§28(1)Nr.4,5_Public'!G15</f>
        <v>646.31834818347295</v>
      </c>
      <c r="H15" s="204"/>
      <c r="I15" s="317">
        <f>'§28(1)Nr.4,5_Public'!I15</f>
        <v>1072.6258603700001</v>
      </c>
      <c r="J15" s="239">
        <f>'§28(1)Nr.4,5_Public'!J15</f>
        <v>335.40546458</v>
      </c>
      <c r="K15" s="123"/>
      <c r="L15" s="256"/>
      <c r="M15" s="256"/>
      <c r="N15" s="256"/>
      <c r="O15" s="256"/>
      <c r="P15" s="256"/>
      <c r="Q15" s="256"/>
      <c r="R15" s="256"/>
      <c r="S15" s="256"/>
      <c r="T15" s="256"/>
      <c r="U15" s="256"/>
      <c r="V15" s="256"/>
    </row>
    <row r="16" spans="2:22" s="9" customFormat="1" ht="12" customHeight="1">
      <c r="B16" s="122"/>
      <c r="C16" s="73" t="s">
        <v>284</v>
      </c>
      <c r="D16" s="317">
        <f>'§28(1)Nr.4,5_Public'!D16</f>
        <v>352.20788838999999</v>
      </c>
      <c r="E16" s="317">
        <f>'§28(1)Nr.4,5_Public'!E16</f>
        <v>736.515249842044</v>
      </c>
      <c r="F16" s="239">
        <f>'§28(1)Nr.4,5_Public'!F16</f>
        <v>123.56221821</v>
      </c>
      <c r="G16" s="239">
        <f>'§28(1)Nr.4,5_Public'!G16</f>
        <v>374.952908025368</v>
      </c>
      <c r="H16" s="204"/>
      <c r="I16" s="317">
        <f>'§28(1)Nr.4,5_Public'!I16</f>
        <v>124.45718969000001</v>
      </c>
      <c r="J16" s="239">
        <f>'§28(1)Nr.4,5_Public'!J16</f>
        <v>1071.6730552500001</v>
      </c>
      <c r="K16" s="123"/>
      <c r="L16" s="256"/>
      <c r="M16" s="256"/>
      <c r="N16" s="256"/>
      <c r="O16" s="256"/>
      <c r="P16" s="256"/>
      <c r="Q16" s="256"/>
      <c r="R16" s="256"/>
      <c r="S16" s="256"/>
      <c r="T16" s="256"/>
      <c r="U16" s="256"/>
      <c r="V16" s="256"/>
    </row>
    <row r="17" spans="2:11" ht="12" customHeight="1">
      <c r="B17" s="106"/>
      <c r="C17" s="211" t="s">
        <v>285</v>
      </c>
      <c r="D17" s="317">
        <f>'§28(1)Nr.4,5_Public'!D17</f>
        <v>2759.4327640400002</v>
      </c>
      <c r="E17" s="317">
        <f>'§28(1)Nr.4,5_Public'!E17</f>
        <v>2106.0877526936902</v>
      </c>
      <c r="F17" s="239">
        <f>'§28(1)Nr.4,5_Public'!F17</f>
        <v>2000.1184091800001</v>
      </c>
      <c r="G17" s="239">
        <f>'§28(1)Nr.4,5_Public'!G17</f>
        <v>2396.31315945305</v>
      </c>
      <c r="H17" s="204"/>
      <c r="I17" s="317">
        <f>'§28(1)Nr.4,5_Public'!I17</f>
        <v>2007.9664797400001</v>
      </c>
      <c r="J17" s="239">
        <f>'§28(1)Nr.4,5_Public'!J17</f>
        <v>1431.5329073400001</v>
      </c>
      <c r="K17" s="107"/>
    </row>
    <row r="18" spans="2:11" ht="12" customHeight="1">
      <c r="B18" s="106"/>
      <c r="C18" s="210" t="s">
        <v>277</v>
      </c>
      <c r="D18" s="317">
        <f>'§28(1)Nr.4,5_Public'!D18</f>
        <v>340.49449503860001</v>
      </c>
      <c r="E18" s="317">
        <f>'§28(1)Nr.4,5_Public'!E18</f>
        <v>749.603310748578</v>
      </c>
      <c r="F18" s="239">
        <f>'§28(1)Nr.4,5_Public'!F18</f>
        <v>1462.83444593681</v>
      </c>
      <c r="G18" s="239">
        <f>'§28(1)Nr.4,5_Public'!G18</f>
        <v>2689.06010564913</v>
      </c>
      <c r="H18" s="204"/>
      <c r="I18" s="317">
        <f>'§28(1)Nr.4,5_Public'!I18</f>
        <v>1444.1686677286</v>
      </c>
      <c r="J18" s="239">
        <f>'§28(1)Nr.4,5_Public'!J18</f>
        <v>2154.9821659868098</v>
      </c>
      <c r="K18" s="107"/>
    </row>
    <row r="19" spans="2:11" ht="12" customHeight="1">
      <c r="B19" s="106"/>
      <c r="C19" s="75" t="s">
        <v>394</v>
      </c>
      <c r="D19" s="318">
        <f>'§28(1)Nr.4,5_Public'!D19</f>
        <v>5337.3730599385999</v>
      </c>
      <c r="E19" s="318">
        <f>'§28(1)Nr.4,5_Public'!E19</f>
        <v>6195.5087091280511</v>
      </c>
      <c r="F19" s="240">
        <f>'§28(1)Nr.4,5_Public'!F19</f>
        <v>6354.1817145468103</v>
      </c>
      <c r="G19" s="240">
        <f>'§28(1)Nr.4,5_Public'!G19</f>
        <v>7951.0704617159627</v>
      </c>
      <c r="H19" s="204"/>
      <c r="I19" s="318">
        <f>'§28(1)Nr.4,5_Public'!I19</f>
        <v>5337.3730599385999</v>
      </c>
      <c r="J19" s="240">
        <f>'§28(1)Nr.4,5_Public'!J19</f>
        <v>6354.1817145468103</v>
      </c>
      <c r="K19" s="107"/>
    </row>
    <row r="20" spans="2:11" ht="12" customHeight="1">
      <c r="B20" s="106"/>
      <c r="D20" s="194"/>
      <c r="E20" s="195"/>
      <c r="F20" s="195"/>
      <c r="G20" s="195"/>
      <c r="H20" s="195"/>
      <c r="I20" s="195"/>
      <c r="J20" s="195"/>
      <c r="K20" s="107"/>
    </row>
    <row r="21" spans="2:11" ht="13.5" customHeight="1">
      <c r="B21" s="106"/>
      <c r="C21" s="401"/>
      <c r="D21" s="401"/>
      <c r="E21" s="401"/>
      <c r="F21" s="401"/>
      <c r="G21" s="401"/>
      <c r="H21" s="204"/>
      <c r="I21" s="204"/>
      <c r="J21" s="204"/>
      <c r="K21" s="107"/>
    </row>
    <row r="22" spans="2:11" s="253" customFormat="1" ht="24.75" customHeight="1">
      <c r="B22" s="106"/>
      <c r="C22" s="401" t="s">
        <v>395</v>
      </c>
      <c r="D22" s="401"/>
      <c r="E22" s="401"/>
      <c r="F22" s="401"/>
      <c r="G22" s="401"/>
      <c r="H22" s="204"/>
      <c r="I22" s="204"/>
      <c r="J22" s="204"/>
      <c r="K22" s="107"/>
    </row>
    <row r="23" spans="2:11" s="253" customFormat="1" ht="13.5" customHeight="1">
      <c r="B23" s="106"/>
      <c r="C23" s="204"/>
      <c r="D23" s="204"/>
      <c r="E23" s="204"/>
      <c r="F23" s="204"/>
      <c r="G23" s="204"/>
      <c r="H23" s="204"/>
      <c r="I23" s="204"/>
      <c r="J23" s="204"/>
      <c r="K23" s="107"/>
    </row>
    <row r="24" spans="2:11" s="253" customFormat="1" ht="13.2">
      <c r="B24" s="106"/>
      <c r="C24" s="104" t="s">
        <v>286</v>
      </c>
      <c r="D24" s="204"/>
      <c r="E24" s="204"/>
      <c r="F24" s="204"/>
      <c r="G24" s="204"/>
      <c r="H24" s="204"/>
      <c r="I24" s="204"/>
      <c r="J24" s="204"/>
      <c r="K24" s="107"/>
    </row>
    <row r="25" spans="2:11" s="253" customFormat="1" ht="13.2">
      <c r="B25" s="106"/>
      <c r="C25" s="104"/>
      <c r="D25" s="408" t="str">
        <f>'§28(1)Nr.4,5_Public'!D24:J24</f>
        <v>Q1 2026 /Q1 2025</v>
      </c>
      <c r="E25" s="410"/>
      <c r="F25" s="410"/>
      <c r="G25" s="410"/>
      <c r="H25" s="410"/>
      <c r="I25" s="410"/>
      <c r="J25" s="410"/>
      <c r="K25" s="107"/>
    </row>
    <row r="26" spans="2:11" s="253" customFormat="1" ht="55.5" customHeight="1">
      <c r="B26" s="106"/>
      <c r="C26" s="279" t="s">
        <v>287</v>
      </c>
      <c r="D26" s="407" t="s">
        <v>289</v>
      </c>
      <c r="E26" s="407"/>
      <c r="F26" s="407"/>
      <c r="G26" s="407"/>
      <c r="H26" s="407"/>
      <c r="I26" s="407"/>
      <c r="J26" s="407"/>
      <c r="K26" s="107"/>
    </row>
    <row r="27" spans="2:11" s="253" customFormat="1" ht="150.75" customHeight="1">
      <c r="B27" s="106"/>
      <c r="C27" s="205" t="s">
        <v>288</v>
      </c>
      <c r="D27" s="407" t="s">
        <v>290</v>
      </c>
      <c r="E27" s="407"/>
      <c r="F27" s="407"/>
      <c r="G27" s="407"/>
      <c r="H27" s="407"/>
      <c r="I27" s="407"/>
      <c r="J27" s="407"/>
      <c r="K27" s="107"/>
    </row>
    <row r="28" spans="2:11" s="253" customFormat="1" ht="9" customHeight="1" thickBot="1">
      <c r="B28" s="124"/>
      <c r="C28" s="125"/>
      <c r="D28" s="125"/>
      <c r="E28" s="125"/>
      <c r="F28" s="125"/>
      <c r="G28" s="125"/>
      <c r="H28" s="125"/>
      <c r="I28" s="125"/>
      <c r="J28" s="125"/>
      <c r="K28" s="126"/>
    </row>
    <row r="29" spans="2:11" s="253" customFormat="1" ht="12" customHeight="1"/>
    <row r="30" spans="2:11" s="253" customFormat="1" ht="12" customHeight="1"/>
    <row r="31" spans="2:11" s="253" customFormat="1" ht="12" customHeight="1">
      <c r="C31" s="273"/>
    </row>
    <row r="32" spans="2:11" s="253" customFormat="1" ht="12" customHeight="1"/>
    <row r="33" s="253" customFormat="1" ht="12" customHeight="1"/>
    <row r="34" s="253" customFormat="1" ht="12" customHeight="1"/>
    <row r="35" s="253" customFormat="1" ht="12" customHeight="1"/>
    <row r="36" s="253" customFormat="1" ht="12" customHeight="1"/>
    <row r="37" s="253" customFormat="1" ht="12" customHeight="1"/>
    <row r="38" s="253" customFormat="1" ht="12" customHeight="1"/>
    <row r="39" s="253" customFormat="1" ht="12" customHeight="1"/>
    <row r="40" s="253" customFormat="1" ht="12" customHeight="1"/>
    <row r="41" s="253" customFormat="1" ht="12" customHeight="1"/>
    <row r="42" s="253" customFormat="1" ht="12" customHeight="1"/>
    <row r="43" s="253" customFormat="1" ht="12" customHeight="1"/>
    <row r="44" s="253" customFormat="1" ht="12" customHeight="1"/>
    <row r="45" s="253" customFormat="1" ht="12" customHeight="1"/>
    <row r="46" s="253" customFormat="1" ht="12" customHeight="1"/>
    <row r="47" s="253" customFormat="1" ht="12" customHeight="1"/>
    <row r="48" s="253" customFormat="1" ht="12" customHeight="1"/>
    <row r="49" s="253" customFormat="1" ht="12" customHeight="1"/>
    <row r="50" s="253" customFormat="1" ht="12" customHeight="1"/>
    <row r="51" s="253" customFormat="1" ht="12" customHeight="1"/>
    <row r="52" s="253" customFormat="1" ht="12" customHeight="1"/>
    <row r="53" s="253" customFormat="1" ht="12" customHeight="1"/>
    <row r="54" s="253" customFormat="1" ht="12" customHeight="1"/>
    <row r="55" s="253" customFormat="1" ht="12" customHeight="1"/>
    <row r="56" s="253" customFormat="1"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sheetData>
  <mergeCells count="7">
    <mergeCell ref="D27:J27"/>
    <mergeCell ref="C22:G22"/>
    <mergeCell ref="D6:E6"/>
    <mergeCell ref="F6:G6"/>
    <mergeCell ref="C21:G21"/>
    <mergeCell ref="D25:J25"/>
    <mergeCell ref="D26:J26"/>
  </mergeCells>
  <printOptions horizontalCentered="1"/>
  <pageMargins left="0.39370078740157483" right="0.39370078740157483" top="0.39370078740157483" bottom="0.78740157480314965" header="0.31496062992125984" footer="0.51181102362204722"/>
  <pageSetup paperSize="9" scale="82" orientation="landscape" r:id="rId1"/>
  <headerFooter alignWithMargins="0">
    <oddHeader>&amp;R&amp;16&amp;G</oddHeader>
    <oddFooter>&amp;CSeite 9</oddFooter>
  </headerFooter>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B1:M58"/>
  <sheetViews>
    <sheetView showGridLines="0" zoomScaleNormal="100" zoomScaleSheetLayoutView="100" workbookViewId="0"/>
  </sheetViews>
  <sheetFormatPr baseColWidth="10" defaultColWidth="6.33203125" defaultRowHeight="15" customHeight="1"/>
  <cols>
    <col min="1" max="1" width="2.44140625" style="59" customWidth="1"/>
    <col min="2" max="2" width="2" style="59" customWidth="1"/>
    <col min="3" max="3" width="32.5546875" style="59" customWidth="1"/>
    <col min="4" max="4" width="9.5546875" style="59" customWidth="1"/>
    <col min="5" max="11" width="17.5546875" style="59" customWidth="1"/>
    <col min="12" max="12" width="2" style="59" customWidth="1"/>
    <col min="13" max="16384" width="6.33203125" style="59"/>
  </cols>
  <sheetData>
    <row r="1" spans="2:13" ht="99" customHeight="1" thickBot="1"/>
    <row r="2" spans="2:13" ht="9" customHeight="1">
      <c r="B2" s="129"/>
      <c r="C2" s="131"/>
      <c r="D2" s="131"/>
      <c r="E2" s="131"/>
      <c r="F2" s="131"/>
      <c r="G2" s="131"/>
      <c r="H2" s="131"/>
      <c r="I2" s="131"/>
      <c r="J2" s="131"/>
      <c r="K2" s="131"/>
      <c r="L2" s="139"/>
    </row>
    <row r="3" spans="2:13" ht="12" customHeight="1">
      <c r="B3" s="133"/>
      <c r="C3" s="207" t="s">
        <v>387</v>
      </c>
      <c r="D3" s="207"/>
      <c r="E3" s="5"/>
      <c r="F3" s="102"/>
      <c r="G3" s="102"/>
      <c r="H3" s="102"/>
      <c r="I3" s="102"/>
      <c r="J3" s="102"/>
      <c r="K3" s="102"/>
      <c r="L3" s="134"/>
    </row>
    <row r="4" spans="2:13" ht="12" customHeight="1">
      <c r="B4" s="133"/>
      <c r="C4" s="424" t="s">
        <v>228</v>
      </c>
      <c r="D4" s="424"/>
      <c r="E4" s="424"/>
      <c r="F4" s="102"/>
      <c r="G4" s="102"/>
      <c r="H4" s="102"/>
      <c r="I4" s="102"/>
      <c r="J4" s="102"/>
      <c r="K4" s="102"/>
      <c r="L4" s="134"/>
    </row>
    <row r="5" spans="2:13" ht="12" customHeight="1">
      <c r="B5" s="133"/>
      <c r="C5" s="4"/>
      <c r="D5" s="4"/>
      <c r="E5" s="4"/>
      <c r="F5" s="102"/>
      <c r="G5" s="102"/>
      <c r="H5" s="102"/>
      <c r="I5" s="102"/>
      <c r="J5" s="102"/>
      <c r="K5" s="102"/>
      <c r="L5" s="134"/>
    </row>
    <row r="6" spans="2:13" ht="12" customHeight="1">
      <c r="B6" s="133"/>
      <c r="C6" s="153"/>
      <c r="D6" s="102"/>
      <c r="E6" s="301" t="s">
        <v>451</v>
      </c>
      <c r="F6" s="302"/>
      <c r="G6" s="302"/>
      <c r="H6" s="302"/>
      <c r="I6" s="302"/>
      <c r="J6" s="302"/>
      <c r="K6" s="303"/>
      <c r="L6" s="134"/>
    </row>
    <row r="7" spans="2:13" ht="12" customHeight="1">
      <c r="B7" s="133"/>
      <c r="C7" s="80"/>
      <c r="D7" s="102"/>
      <c r="E7" s="127" t="s">
        <v>35</v>
      </c>
      <c r="F7" s="297" t="s">
        <v>10</v>
      </c>
      <c r="G7" s="298"/>
      <c r="H7" s="298"/>
      <c r="I7" s="299"/>
      <c r="J7" s="298"/>
      <c r="K7" s="300"/>
      <c r="L7" s="134"/>
    </row>
    <row r="8" spans="2:13" s="184" customFormat="1" ht="27.75" customHeight="1">
      <c r="B8" s="180"/>
      <c r="C8" s="181"/>
      <c r="D8" s="182"/>
      <c r="E8" s="183"/>
      <c r="F8" s="425" t="s">
        <v>226</v>
      </c>
      <c r="G8" s="426"/>
      <c r="H8" s="414" t="s">
        <v>224</v>
      </c>
      <c r="I8" s="427"/>
      <c r="J8" s="414" t="s">
        <v>225</v>
      </c>
      <c r="K8" s="428"/>
      <c r="L8" s="134"/>
    </row>
    <row r="9" spans="2:13" ht="12" customHeight="1">
      <c r="B9" s="133"/>
      <c r="C9" s="80"/>
      <c r="D9" s="102"/>
      <c r="E9" s="127"/>
      <c r="F9" s="3" t="s">
        <v>35</v>
      </c>
      <c r="G9" s="170" t="s">
        <v>10</v>
      </c>
      <c r="H9" s="3" t="s">
        <v>35</v>
      </c>
      <c r="I9" s="170" t="s">
        <v>10</v>
      </c>
      <c r="J9" s="295" t="s">
        <v>35</v>
      </c>
      <c r="K9" s="294" t="s">
        <v>10</v>
      </c>
      <c r="L9" s="134"/>
    </row>
    <row r="10" spans="2:13" ht="59.25" customHeight="1">
      <c r="B10" s="133"/>
      <c r="C10" s="81"/>
      <c r="D10" s="102"/>
      <c r="E10" s="127"/>
      <c r="F10" s="6"/>
      <c r="G10" s="171" t="s">
        <v>122</v>
      </c>
      <c r="H10" s="6"/>
      <c r="I10" s="166" t="s">
        <v>122</v>
      </c>
      <c r="J10" s="296"/>
      <c r="K10" s="293" t="s">
        <v>122</v>
      </c>
      <c r="L10" s="134"/>
    </row>
    <row r="11" spans="2:13" ht="12" customHeight="1">
      <c r="B11" s="133"/>
      <c r="C11" s="78"/>
      <c r="D11" s="78"/>
      <c r="E11" s="157" t="str">
        <f>Einheit_Waehrung</f>
        <v>Mio. €</v>
      </c>
      <c r="F11" s="156" t="str">
        <f t="shared" ref="F11:K11" si="0">E11</f>
        <v>Mio. €</v>
      </c>
      <c r="G11" s="156" t="str">
        <f t="shared" si="0"/>
        <v>Mio. €</v>
      </c>
      <c r="H11" s="156" t="str">
        <f t="shared" si="0"/>
        <v>Mio. €</v>
      </c>
      <c r="I11" s="156" t="str">
        <f t="shared" si="0"/>
        <v>Mio. €</v>
      </c>
      <c r="J11" s="156" t="str">
        <f t="shared" si="0"/>
        <v>Mio. €</v>
      </c>
      <c r="K11" s="156" t="str">
        <f t="shared" si="0"/>
        <v>Mio. €</v>
      </c>
      <c r="L11" s="134"/>
    </row>
    <row r="12" spans="2:13" ht="12" customHeight="1">
      <c r="B12" s="133"/>
      <c r="C12" s="79" t="s">
        <v>7</v>
      </c>
      <c r="D12" s="79" t="s">
        <v>458</v>
      </c>
      <c r="E12" s="319">
        <f>E14+E16+E18</f>
        <v>0</v>
      </c>
      <c r="F12" s="319">
        <f t="shared" ref="F12:K13" si="1">F14+F16+F18</f>
        <v>0</v>
      </c>
      <c r="G12" s="319">
        <f t="shared" si="1"/>
        <v>0</v>
      </c>
      <c r="H12" s="319">
        <f t="shared" si="1"/>
        <v>0</v>
      </c>
      <c r="I12" s="319">
        <f t="shared" si="1"/>
        <v>0</v>
      </c>
      <c r="J12" s="319">
        <f t="shared" si="1"/>
        <v>0</v>
      </c>
      <c r="K12" s="319">
        <f t="shared" si="1"/>
        <v>0</v>
      </c>
      <c r="L12" s="134"/>
      <c r="M12" s="188"/>
    </row>
    <row r="13" spans="2:13" ht="12" customHeight="1">
      <c r="B13" s="133"/>
      <c r="C13" s="79"/>
      <c r="D13" s="78" t="s">
        <v>459</v>
      </c>
      <c r="E13" s="146">
        <f>E15+E17+E19</f>
        <v>0</v>
      </c>
      <c r="F13" s="146">
        <f t="shared" si="1"/>
        <v>0</v>
      </c>
      <c r="G13" s="146">
        <f t="shared" si="1"/>
        <v>0</v>
      </c>
      <c r="H13" s="146">
        <f t="shared" si="1"/>
        <v>0</v>
      </c>
      <c r="I13" s="146">
        <f t="shared" si="1"/>
        <v>0</v>
      </c>
      <c r="J13" s="146">
        <f t="shared" si="1"/>
        <v>0</v>
      </c>
      <c r="K13" s="146">
        <f t="shared" si="1"/>
        <v>0</v>
      </c>
      <c r="L13" s="134"/>
      <c r="M13" s="188"/>
    </row>
    <row r="14" spans="2:13" ht="12" customHeight="1">
      <c r="B14" s="133"/>
      <c r="C14" s="78" t="s">
        <v>31</v>
      </c>
      <c r="D14" s="78" t="str">
        <f t="shared" ref="D14:D19" si="2">D12</f>
        <v>Q1 2026</v>
      </c>
      <c r="E14" s="319">
        <f t="shared" ref="E14:E19" si="3">F14+H14+J14</f>
        <v>0</v>
      </c>
      <c r="F14" s="319">
        <v>0</v>
      </c>
      <c r="G14" s="319">
        <v>0</v>
      </c>
      <c r="H14" s="319">
        <v>0</v>
      </c>
      <c r="I14" s="319">
        <v>0</v>
      </c>
      <c r="J14" s="319">
        <v>0</v>
      </c>
      <c r="K14" s="319">
        <v>0</v>
      </c>
      <c r="L14" s="134"/>
      <c r="M14" s="188"/>
    </row>
    <row r="15" spans="2:13" ht="12" customHeight="1">
      <c r="B15" s="133"/>
      <c r="C15" s="79"/>
      <c r="D15" s="78" t="str">
        <f t="shared" si="2"/>
        <v>Q1 2025</v>
      </c>
      <c r="E15" s="146">
        <f>F15+H15+J15</f>
        <v>0</v>
      </c>
      <c r="F15" s="146">
        <v>0</v>
      </c>
      <c r="G15" s="146">
        <v>0</v>
      </c>
      <c r="H15" s="146">
        <v>0</v>
      </c>
      <c r="I15" s="146">
        <v>0</v>
      </c>
      <c r="J15" s="146">
        <v>0</v>
      </c>
      <c r="K15" s="146">
        <v>0</v>
      </c>
      <c r="L15" s="134"/>
      <c r="M15" s="188"/>
    </row>
    <row r="16" spans="2:13" ht="12" customHeight="1">
      <c r="B16" s="133"/>
      <c r="C16" s="78" t="s">
        <v>227</v>
      </c>
      <c r="D16" s="78" t="str">
        <f t="shared" si="2"/>
        <v>Q1 2026</v>
      </c>
      <c r="E16" s="319">
        <f t="shared" si="3"/>
        <v>0</v>
      </c>
      <c r="F16" s="319">
        <v>0</v>
      </c>
      <c r="G16" s="319">
        <v>0</v>
      </c>
      <c r="H16" s="319">
        <v>0</v>
      </c>
      <c r="I16" s="319">
        <v>0</v>
      </c>
      <c r="J16" s="319">
        <v>0</v>
      </c>
      <c r="K16" s="319">
        <v>0</v>
      </c>
      <c r="L16" s="134"/>
      <c r="M16" s="188"/>
    </row>
    <row r="17" spans="2:13" ht="12" customHeight="1">
      <c r="B17" s="133"/>
      <c r="C17" s="78"/>
      <c r="D17" s="78" t="str">
        <f t="shared" si="2"/>
        <v>Q1 2025</v>
      </c>
      <c r="E17" s="146">
        <f t="shared" si="3"/>
        <v>0</v>
      </c>
      <c r="F17" s="146">
        <v>0</v>
      </c>
      <c r="G17" s="146">
        <v>0</v>
      </c>
      <c r="H17" s="146">
        <v>0</v>
      </c>
      <c r="I17" s="146">
        <v>0</v>
      </c>
      <c r="J17" s="146">
        <v>0</v>
      </c>
      <c r="K17" s="146">
        <v>0</v>
      </c>
      <c r="L17" s="134"/>
      <c r="M17" s="188"/>
    </row>
    <row r="18" spans="2:13" ht="12" customHeight="1">
      <c r="B18" s="133"/>
      <c r="C18" s="78" t="s">
        <v>134</v>
      </c>
      <c r="D18" s="78" t="str">
        <f t="shared" si="2"/>
        <v>Q1 2026</v>
      </c>
      <c r="E18" s="319">
        <f t="shared" si="3"/>
        <v>0</v>
      </c>
      <c r="F18" s="319">
        <v>0</v>
      </c>
      <c r="G18" s="319">
        <v>0</v>
      </c>
      <c r="H18" s="319">
        <v>0</v>
      </c>
      <c r="I18" s="319">
        <v>0</v>
      </c>
      <c r="J18" s="319">
        <v>0</v>
      </c>
      <c r="K18" s="319">
        <v>0</v>
      </c>
      <c r="L18" s="134"/>
      <c r="M18" s="188"/>
    </row>
    <row r="19" spans="2:13" ht="12" customHeight="1">
      <c r="B19" s="133"/>
      <c r="C19" s="78"/>
      <c r="D19" s="78" t="str">
        <f t="shared" si="2"/>
        <v>Q1 2025</v>
      </c>
      <c r="E19" s="146">
        <f t="shared" si="3"/>
        <v>0</v>
      </c>
      <c r="F19" s="147">
        <v>0</v>
      </c>
      <c r="G19" s="147">
        <v>0</v>
      </c>
      <c r="H19" s="147">
        <v>0</v>
      </c>
      <c r="I19" s="147">
        <v>0</v>
      </c>
      <c r="J19" s="147"/>
      <c r="K19" s="147"/>
      <c r="L19" s="134"/>
      <c r="M19" s="188"/>
    </row>
    <row r="20" spans="2:13" ht="12" customHeight="1">
      <c r="B20" s="133"/>
      <c r="C20" s="115"/>
      <c r="D20" s="115"/>
      <c r="E20" s="115"/>
      <c r="F20" s="115"/>
      <c r="G20" s="115"/>
      <c r="H20" s="115"/>
      <c r="I20" s="115"/>
      <c r="J20" s="115"/>
      <c r="K20" s="115"/>
      <c r="L20" s="134"/>
      <c r="M20" s="188"/>
    </row>
    <row r="21" spans="2:13" ht="12" customHeight="1">
      <c r="B21" s="133"/>
      <c r="C21" s="377"/>
      <c r="D21" s="115"/>
      <c r="E21" s="115"/>
      <c r="F21" s="115"/>
      <c r="G21" s="115"/>
      <c r="H21" s="115"/>
      <c r="I21" s="115"/>
      <c r="J21" s="115"/>
      <c r="K21" s="115"/>
      <c r="L21" s="134"/>
      <c r="M21" s="188"/>
    </row>
    <row r="22" spans="2:13" ht="9" customHeight="1" thickBot="1">
      <c r="B22" s="136"/>
      <c r="C22" s="137"/>
      <c r="D22" s="137"/>
      <c r="E22" s="137"/>
      <c r="F22" s="137"/>
      <c r="G22" s="137"/>
      <c r="H22" s="137"/>
      <c r="I22" s="137"/>
      <c r="J22" s="137"/>
      <c r="K22" s="137"/>
      <c r="L22" s="138"/>
      <c r="M22" s="188"/>
    </row>
    <row r="23" spans="2:13" ht="12" customHeight="1"/>
    <row r="24" spans="2:13" ht="12" customHeight="1"/>
    <row r="25" spans="2:13" ht="12" customHeight="1"/>
    <row r="26" spans="2:13" ht="12" customHeight="1"/>
    <row r="27" spans="2:13" ht="12" customHeight="1"/>
    <row r="28" spans="2:13" ht="12" customHeight="1"/>
    <row r="29" spans="2:13" ht="12" customHeight="1"/>
    <row r="30" spans="2:13" ht="12" customHeight="1"/>
    <row r="31" spans="2:13" ht="12" customHeight="1"/>
    <row r="32" spans="2:13"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sheetData>
  <mergeCells count="4">
    <mergeCell ref="C4:E4"/>
    <mergeCell ref="F8:G8"/>
    <mergeCell ref="H8:I8"/>
    <mergeCell ref="J8:K8"/>
  </mergeCells>
  <printOptions horizontalCentered="1"/>
  <pageMargins left="0.39370078740157483" right="0.39370078740157483" top="0.39370078740157483" bottom="0.78740157480314965" header="0.31496062992125984" footer="0.51181102362204722"/>
  <pageSetup paperSize="9" scale="79" orientation="landscape" r:id="rId1"/>
  <headerFooter alignWithMargins="0">
    <oddHeader>&amp;R&amp;16&amp;G</oddHeader>
    <oddFooter>&amp;CSeite 10</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X81"/>
  <sheetViews>
    <sheetView showGridLines="0" zoomScaleNormal="100" zoomScaleSheetLayoutView="100" workbookViewId="0">
      <selection activeCell="D15" sqref="D15"/>
    </sheetView>
  </sheetViews>
  <sheetFormatPr baseColWidth="10" defaultColWidth="6.33203125" defaultRowHeight="15" customHeight="1"/>
  <cols>
    <col min="1" max="1" width="2.44140625" style="10" customWidth="1"/>
    <col min="2" max="2" width="2" style="10" customWidth="1"/>
    <col min="3" max="3" width="47.6640625" style="10" customWidth="1"/>
    <col min="4" max="9" width="15.6640625" style="10" customWidth="1"/>
    <col min="10" max="10" width="2" style="10" customWidth="1"/>
    <col min="11" max="14" width="6.33203125" style="10"/>
    <col min="15" max="15" width="7" style="10" bestFit="1" customWidth="1"/>
    <col min="16" max="16" width="6.33203125" style="10"/>
    <col min="17" max="17" width="11.109375" style="10" customWidth="1"/>
    <col min="18" max="16384" width="6.33203125" style="10"/>
  </cols>
  <sheetData>
    <row r="1" spans="2:24" ht="97.5" customHeight="1" thickBot="1">
      <c r="C1" s="13"/>
      <c r="D1" s="99"/>
      <c r="E1" s="99"/>
      <c r="H1" s="14"/>
      <c r="I1" s="14"/>
    </row>
    <row r="2" spans="2:24" ht="9" customHeight="1">
      <c r="B2" s="108"/>
      <c r="C2" s="109"/>
      <c r="D2" s="110"/>
      <c r="E2" s="110"/>
      <c r="F2" s="111"/>
      <c r="G2" s="111"/>
      <c r="H2" s="112"/>
      <c r="I2" s="112"/>
      <c r="J2" s="113"/>
    </row>
    <row r="3" spans="2:24" s="11" customFormat="1" ht="11.25" customHeight="1">
      <c r="B3" s="114"/>
      <c r="C3" s="206" t="s">
        <v>268</v>
      </c>
      <c r="D3" s="100"/>
      <c r="E3" s="100"/>
      <c r="F3" s="100"/>
      <c r="G3" s="100"/>
      <c r="H3" s="100"/>
      <c r="I3" s="100"/>
      <c r="J3" s="116"/>
    </row>
    <row r="4" spans="2:24" s="11" customFormat="1" ht="12" customHeight="1">
      <c r="B4" s="114"/>
      <c r="C4" s="4" t="s">
        <v>267</v>
      </c>
      <c r="D4" s="100"/>
      <c r="E4" s="100"/>
      <c r="F4" s="100"/>
      <c r="G4" s="100"/>
      <c r="H4" s="100"/>
      <c r="I4" s="100"/>
      <c r="J4" s="116"/>
    </row>
    <row r="5" spans="2:24" s="11" customFormat="1" ht="12" customHeight="1">
      <c r="B5" s="114"/>
      <c r="C5" s="102"/>
      <c r="D5" s="102"/>
      <c r="E5" s="102"/>
      <c r="F5" s="102"/>
      <c r="G5" s="102"/>
      <c r="H5" s="102"/>
      <c r="I5" s="102"/>
      <c r="J5" s="116"/>
    </row>
    <row r="6" spans="2:24" s="32" customFormat="1" ht="12" customHeight="1">
      <c r="B6" s="117"/>
      <c r="C6" s="61"/>
      <c r="D6" s="402" t="s">
        <v>257</v>
      </c>
      <c r="E6" s="403"/>
      <c r="F6" s="404" t="s">
        <v>258</v>
      </c>
      <c r="G6" s="405"/>
      <c r="H6" s="402" t="s">
        <v>259</v>
      </c>
      <c r="I6" s="406"/>
      <c r="J6" s="118"/>
    </row>
    <row r="7" spans="2:24" s="32" customFormat="1" ht="12" customHeight="1">
      <c r="B7" s="117"/>
      <c r="C7" s="61"/>
      <c r="D7" s="212" t="str">
        <f>'§28(1)Nr.1bis3_Mortgage'!D7</f>
        <v>Q1 2026</v>
      </c>
      <c r="E7" s="213" t="str">
        <f>'§28(1)Nr.1bis3_Mortgage'!E7</f>
        <v>Q1 2025</v>
      </c>
      <c r="F7" s="214" t="str">
        <f>'§28(1)Nr.1bis3_Mortgage'!F7</f>
        <v>Q1 2026</v>
      </c>
      <c r="G7" s="213" t="str">
        <f>'§28(1)Nr.1bis3_Mortgage'!G7</f>
        <v>Q1 2025</v>
      </c>
      <c r="H7" s="214" t="str">
        <f>'§28(1)Nr.1bis3_Mortgage'!H7</f>
        <v>Q1 2026</v>
      </c>
      <c r="I7" s="213" t="str">
        <f>'§28(1)Nr.1bis3_Mortgage'!I7</f>
        <v>Q1 2025</v>
      </c>
      <c r="J7" s="118"/>
    </row>
    <row r="8" spans="2:24" s="11" customFormat="1" ht="12" customHeight="1">
      <c r="B8" s="114"/>
      <c r="C8" s="62"/>
      <c r="D8" s="305" t="s">
        <v>260</v>
      </c>
      <c r="E8" s="63" t="s">
        <v>260</v>
      </c>
      <c r="F8" s="305" t="s">
        <v>260</v>
      </c>
      <c r="G8" s="63" t="s">
        <v>260</v>
      </c>
      <c r="H8" s="305" t="s">
        <v>260</v>
      </c>
      <c r="I8" s="63" t="s">
        <v>260</v>
      </c>
      <c r="J8" s="119"/>
      <c r="K8" s="93"/>
      <c r="L8" s="93"/>
      <c r="M8" s="93"/>
      <c r="N8" s="93"/>
      <c r="O8" s="191"/>
      <c r="P8" s="93"/>
      <c r="Q8" s="187"/>
      <c r="R8" s="93"/>
      <c r="S8" s="93"/>
      <c r="T8" s="93"/>
      <c r="U8" s="93"/>
      <c r="V8" s="93"/>
      <c r="W8" s="93"/>
      <c r="X8" s="94"/>
    </row>
    <row r="9" spans="2:24" s="11" customFormat="1" ht="21.75" customHeight="1">
      <c r="B9" s="114"/>
      <c r="C9" s="375" t="s">
        <v>261</v>
      </c>
      <c r="D9" s="376">
        <f>'§28(1)Nr.1bis3_Mortgage'!D9</f>
        <v>15267.51665</v>
      </c>
      <c r="E9" s="216">
        <f>'§28(1)Nr.1bis3_Mortgage'!E9</f>
        <v>15389.621730000001</v>
      </c>
      <c r="F9" s="376">
        <f>'§28(1)Nr.1bis3_Mortgage'!F9</f>
        <v>15288.288329999999</v>
      </c>
      <c r="G9" s="216">
        <f>'§28(1)Nr.1bis3_Mortgage'!G9</f>
        <v>15584.343419999999</v>
      </c>
      <c r="H9" s="376">
        <f>'§28(1)Nr.1bis3_Mortgage'!H9</f>
        <v>15699.225839999999</v>
      </c>
      <c r="I9" s="216">
        <f>'§28(1)Nr.1bis3_Mortgage'!I9</f>
        <v>15849.707340000001</v>
      </c>
      <c r="J9" s="116"/>
    </row>
    <row r="10" spans="2:24" s="11" customFormat="1" ht="12" customHeight="1">
      <c r="B10" s="114"/>
      <c r="C10" s="64" t="s">
        <v>262</v>
      </c>
      <c r="D10" s="307">
        <f>'§28(1)Nr.1bis3_Mortgage'!D10</f>
        <v>0</v>
      </c>
      <c r="E10" s="218">
        <f>'§28(1)Nr.1bis3_Mortgage'!E10</f>
        <v>0</v>
      </c>
      <c r="F10" s="307">
        <f>'§28(1)Nr.1bis3_Mortgage'!F10</f>
        <v>0</v>
      </c>
      <c r="G10" s="218">
        <f>'§28(1)Nr.1bis3_Mortgage'!G10</f>
        <v>0</v>
      </c>
      <c r="H10" s="307">
        <f>'§28(1)Nr.1bis3_Mortgage'!H10</f>
        <v>0</v>
      </c>
      <c r="I10" s="218">
        <f>'§28(1)Nr.1bis3_Mortgage'!I10</f>
        <v>0</v>
      </c>
      <c r="J10" s="116"/>
    </row>
    <row r="11" spans="2:24" s="11" customFormat="1" ht="12" customHeight="1">
      <c r="B11" s="114"/>
      <c r="C11" s="374" t="s">
        <v>263</v>
      </c>
      <c r="D11" s="308">
        <f>'§28(1)Nr.1bis3_Mortgage'!D11</f>
        <v>17735.070479999998</v>
      </c>
      <c r="E11" s="218">
        <f>'§28(1)Nr.1bis3_Mortgage'!E11</f>
        <v>18599.17036</v>
      </c>
      <c r="F11" s="308">
        <f>'§28(1)Nr.1bis3_Mortgage'!F11</f>
        <v>18052.665850000001</v>
      </c>
      <c r="G11" s="218">
        <f>'§28(1)Nr.1bis3_Mortgage'!G11</f>
        <v>19052.585869999999</v>
      </c>
      <c r="H11" s="308">
        <f>'§28(1)Nr.1bis3_Mortgage'!H11</f>
        <v>18261.768840000001</v>
      </c>
      <c r="I11" s="218">
        <f>'§28(1)Nr.1bis3_Mortgage'!I11</f>
        <v>19037.63607</v>
      </c>
      <c r="J11" s="116"/>
    </row>
    <row r="12" spans="2:24" s="11" customFormat="1" ht="12" customHeight="1">
      <c r="B12" s="114"/>
      <c r="C12" s="65" t="s">
        <v>262</v>
      </c>
      <c r="D12" s="309">
        <f>'§28(1)Nr.1bis3_Mortgage'!D12</f>
        <v>0</v>
      </c>
      <c r="E12" s="219">
        <f>'§28(1)Nr.1bis3_Mortgage'!E12</f>
        <v>0</v>
      </c>
      <c r="F12" s="309">
        <f>'§28(1)Nr.1bis3_Mortgage'!F12</f>
        <v>0</v>
      </c>
      <c r="G12" s="219">
        <f>'§28(1)Nr.1bis3_Mortgage'!G12</f>
        <v>0</v>
      </c>
      <c r="H12" s="309">
        <f>'§28(1)Nr.1bis3_Mortgage'!H12</f>
        <v>0</v>
      </c>
      <c r="I12" s="219">
        <f>'§28(1)Nr.1bis3_Mortgage'!I12</f>
        <v>0</v>
      </c>
      <c r="J12" s="116"/>
    </row>
    <row r="13" spans="2:24" s="11" customFormat="1" ht="12" customHeight="1">
      <c r="B13" s="114"/>
      <c r="C13" s="120" t="s">
        <v>264</v>
      </c>
      <c r="D13" s="310">
        <f>'§28(1)Nr.1bis3_Mortgage'!D13</f>
        <v>2467.5538299999998</v>
      </c>
      <c r="E13" s="220">
        <f>'§28(1)Nr.1bis3_Mortgage'!E13</f>
        <v>3209.5486299999998</v>
      </c>
      <c r="F13" s="310">
        <f>'§28(1)Nr.1bis3_Mortgage'!F13</f>
        <v>2764.3775300000002</v>
      </c>
      <c r="G13" s="220">
        <f>'§28(1)Nr.1bis3_Mortgage'!G13</f>
        <v>3468.2424500000002</v>
      </c>
      <c r="H13" s="310">
        <f>'§28(1)Nr.1bis3_Mortgage'!H13</f>
        <v>2562.5430000000001</v>
      </c>
      <c r="I13" s="220">
        <f>'§28(1)Nr.1bis3_Mortgage'!I13</f>
        <v>3187.9287399999998</v>
      </c>
      <c r="J13" s="116"/>
    </row>
    <row r="14" spans="2:24" s="11" customFormat="1" ht="12" customHeight="1">
      <c r="B14" s="114"/>
      <c r="C14" s="208" t="s">
        <v>265</v>
      </c>
      <c r="D14" s="311">
        <f>'§28(1)Nr.1bis3_Mortgage'!D14</f>
        <v>0.16159999999999999</v>
      </c>
      <c r="E14" s="221">
        <f>'§28(1)Nr.1bis3_Mortgage'!E14</f>
        <v>0.20860000000000001</v>
      </c>
      <c r="F14" s="311">
        <f>'§28(1)Nr.1bis3_Mortgage'!F14</f>
        <v>0.18079999999999999</v>
      </c>
      <c r="G14" s="221">
        <f>'§28(1)Nr.1bis3_Mortgage'!G14</f>
        <v>0.2225</v>
      </c>
      <c r="H14" s="311">
        <f>'§28(1)Nr.1bis3_Mortgage'!H14</f>
        <v>0.16322734803081199</v>
      </c>
      <c r="I14" s="221">
        <f>'§28(1)Nr.1bis3_Mortgage'!I14</f>
        <v>0.201134864613847</v>
      </c>
      <c r="J14" s="116"/>
    </row>
    <row r="15" spans="2:24" s="11" customFormat="1" ht="12" customHeight="1">
      <c r="B15" s="114"/>
      <c r="C15" s="64" t="s">
        <v>270</v>
      </c>
      <c r="D15" s="312">
        <f>'§28(1)Nr.1bis3_Mortgage'!D15</f>
        <v>608.91479596091199</v>
      </c>
      <c r="E15" s="222">
        <f>'§28(1)Nr.1bis3_Mortgage'!E15</f>
        <v>605.30915235829798</v>
      </c>
      <c r="F15" s="312">
        <f>'§28(1)Nr.1bis3_Mortgage'!F15</f>
        <v>305.76576999999997</v>
      </c>
      <c r="G15" s="222">
        <f>'§28(1)Nr.1bis3_Mortgage'!G15</f>
        <v>311.68687</v>
      </c>
      <c r="H15" s="312"/>
      <c r="I15" s="222"/>
      <c r="J15" s="116"/>
    </row>
    <row r="16" spans="2:24" s="11" customFormat="1" ht="12" customHeight="1">
      <c r="B16" s="114"/>
      <c r="C16" s="64" t="s">
        <v>271</v>
      </c>
      <c r="D16" s="312"/>
      <c r="E16" s="222"/>
      <c r="F16" s="370"/>
      <c r="G16" s="222"/>
      <c r="H16" s="370"/>
      <c r="I16" s="226"/>
      <c r="J16" s="116"/>
    </row>
    <row r="17" spans="2:10" s="11" customFormat="1" ht="12" customHeight="1">
      <c r="B17" s="114"/>
      <c r="C17" s="208" t="s">
        <v>272</v>
      </c>
      <c r="D17" s="313">
        <f>'§28(1)Nr.1bis3_Mortgage'!D17</f>
        <v>1858.6390340390899</v>
      </c>
      <c r="E17" s="223">
        <f>'§28(1)Nr.1bis3_Mortgage'!E17</f>
        <v>2604.2394776417</v>
      </c>
      <c r="F17" s="313">
        <f>'§28(1)Nr.1bis3_Mortgage'!F17</f>
        <v>2458.6117599999998</v>
      </c>
      <c r="G17" s="223">
        <f>'§28(1)Nr.1bis3_Mortgage'!G17</f>
        <v>3156.5555800000002</v>
      </c>
      <c r="H17" s="313"/>
      <c r="I17" s="223"/>
      <c r="J17" s="116"/>
    </row>
    <row r="18" spans="2:10" s="11" customFormat="1" ht="22.2">
      <c r="B18" s="114"/>
      <c r="C18" s="121" t="s">
        <v>266</v>
      </c>
      <c r="D18" s="314">
        <f>'§28(1)Nr.1bis3_Mortgage'!D18</f>
        <v>2468.6</v>
      </c>
      <c r="E18" s="224">
        <f>'§28(1)Nr.1bis3_Mortgage'!E18</f>
        <v>3204</v>
      </c>
      <c r="F18" s="314">
        <f>'§28(1)Nr.1bis3_Mortgage'!F18</f>
        <v>2764.4</v>
      </c>
      <c r="G18" s="224">
        <f>'§28(1)Nr.1bis3_Mortgage'!G18</f>
        <v>3463</v>
      </c>
      <c r="H18" s="314"/>
      <c r="I18" s="224"/>
      <c r="J18" s="116"/>
    </row>
    <row r="19" spans="2:10" s="11" customFormat="1" ht="12" customHeight="1">
      <c r="B19" s="114"/>
      <c r="C19" s="71" t="s">
        <v>265</v>
      </c>
      <c r="D19" s="315">
        <f>'§28(1)Nr.1bis3_Mortgage'!D19</f>
        <v>0.161650388637369</v>
      </c>
      <c r="E19" s="225">
        <f>'§28(1)Nr.1bis3_Mortgage'!E19</f>
        <v>0.20819225164932001</v>
      </c>
      <c r="F19" s="315">
        <f>'§28(1)Nr.1bis3_Mortgage'!F19</f>
        <v>0.18079198536413299</v>
      </c>
      <c r="G19" s="225">
        <f>'§28(1)Nr.1bis3_Mortgage'!G19</f>
        <v>0.22221019562208799</v>
      </c>
      <c r="H19" s="309"/>
      <c r="I19" s="219"/>
      <c r="J19" s="116"/>
    </row>
    <row r="20" spans="2:10" s="11" customFormat="1" ht="9.75" customHeight="1">
      <c r="B20" s="114"/>
      <c r="C20" s="64"/>
      <c r="D20" s="66"/>
      <c r="E20" s="66"/>
      <c r="F20" s="66"/>
      <c r="G20" s="66"/>
      <c r="H20" s="67"/>
      <c r="I20" s="67"/>
      <c r="J20" s="116"/>
    </row>
    <row r="21" spans="2:10" s="11" customFormat="1" ht="12" customHeight="1">
      <c r="B21" s="114"/>
      <c r="C21" s="200" t="s">
        <v>269</v>
      </c>
      <c r="D21" s="201"/>
      <c r="E21" s="201"/>
      <c r="F21" s="202"/>
      <c r="G21" s="202"/>
      <c r="H21" s="203"/>
      <c r="I21" s="203"/>
      <c r="J21" s="116"/>
    </row>
    <row r="22" spans="2:10" s="11" customFormat="1" ht="36" customHeight="1">
      <c r="B22" s="114"/>
      <c r="C22" s="401" t="s">
        <v>444</v>
      </c>
      <c r="D22" s="401"/>
      <c r="E22" s="401"/>
      <c r="F22" s="401"/>
      <c r="G22" s="401"/>
      <c r="H22" s="401"/>
      <c r="I22" s="204"/>
      <c r="J22" s="116"/>
    </row>
    <row r="23" spans="2:10" ht="9" customHeight="1" thickBot="1">
      <c r="B23" s="124"/>
      <c r="C23" s="125"/>
      <c r="D23" s="125"/>
      <c r="E23" s="125"/>
      <c r="F23" s="125"/>
      <c r="G23" s="125"/>
      <c r="H23" s="125"/>
      <c r="I23" s="125"/>
      <c r="J23" s="126"/>
    </row>
    <row r="24" spans="2:10" ht="12" customHeight="1"/>
    <row r="25" spans="2:10" ht="12" customHeight="1"/>
    <row r="26" spans="2:10" ht="12" customHeight="1"/>
    <row r="27" spans="2:10" ht="12" customHeight="1"/>
    <row r="28" spans="2:10" ht="12" customHeight="1"/>
    <row r="29" spans="2:10" ht="12" customHeight="1"/>
    <row r="30" spans="2:10" ht="12" customHeight="1"/>
    <row r="31" spans="2:10" ht="12" customHeight="1"/>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mergeCells count="4">
    <mergeCell ref="D6:E6"/>
    <mergeCell ref="F6:G6"/>
    <mergeCell ref="H6:I6"/>
    <mergeCell ref="C22:H22"/>
  </mergeCells>
  <printOptions horizontalCentered="1"/>
  <pageMargins left="0.39370078740157483" right="0.39370078740157483" top="0.39370078740157483" bottom="0.78740157480314965" header="0.31496062992125984" footer="0.51181102362204722"/>
  <pageSetup paperSize="9" scale="91" orientation="landscape" r:id="rId1"/>
  <headerFooter alignWithMargins="0">
    <oddHeader>&amp;R&amp;16&amp;G</oddHeader>
    <oddFooter>&amp;CSeite 1</oddFooter>
  </headerFooter>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4">
    <tabColor rgb="FF92D050"/>
    <pageSetUpPr fitToPage="1"/>
  </sheetPr>
  <dimension ref="B1:M58"/>
  <sheetViews>
    <sheetView showGridLines="0" zoomScaleNormal="100" zoomScaleSheetLayoutView="100" workbookViewId="0"/>
  </sheetViews>
  <sheetFormatPr baseColWidth="10" defaultColWidth="6.33203125" defaultRowHeight="15" customHeight="1"/>
  <cols>
    <col min="1" max="1" width="2.44140625" style="59" customWidth="1"/>
    <col min="2" max="2" width="2" style="59" customWidth="1"/>
    <col min="3" max="3" width="32.5546875" style="59" customWidth="1"/>
    <col min="4" max="4" width="9.5546875" style="59" customWidth="1"/>
    <col min="5" max="11" width="17.5546875" style="59" customWidth="1"/>
    <col min="12" max="12" width="2" style="59" customWidth="1"/>
    <col min="13" max="16384" width="6.33203125" style="59"/>
  </cols>
  <sheetData>
    <row r="1" spans="2:13" ht="99" customHeight="1" thickBot="1"/>
    <row r="2" spans="2:13" ht="9" customHeight="1">
      <c r="B2" s="129"/>
      <c r="C2" s="131"/>
      <c r="D2" s="131"/>
      <c r="E2" s="131"/>
      <c r="F2" s="131"/>
      <c r="G2" s="131"/>
      <c r="H2" s="131"/>
      <c r="I2" s="131"/>
      <c r="J2" s="131"/>
      <c r="K2" s="131"/>
      <c r="L2" s="139"/>
    </row>
    <row r="3" spans="2:13" ht="12" customHeight="1">
      <c r="B3" s="133"/>
      <c r="C3" s="207" t="s">
        <v>400</v>
      </c>
      <c r="D3" s="103"/>
      <c r="E3" s="5"/>
      <c r="F3" s="102"/>
      <c r="G3" s="102"/>
      <c r="H3" s="102"/>
      <c r="I3" s="102"/>
      <c r="J3" s="102"/>
      <c r="K3" s="102"/>
      <c r="L3" s="134"/>
    </row>
    <row r="4" spans="2:13" ht="12" customHeight="1">
      <c r="B4" s="133"/>
      <c r="C4" s="424" t="s">
        <v>399</v>
      </c>
      <c r="D4" s="424"/>
      <c r="E4" s="424"/>
      <c r="F4" s="102"/>
      <c r="G4" s="102"/>
      <c r="H4" s="102"/>
      <c r="I4" s="102"/>
      <c r="J4" s="102"/>
      <c r="K4" s="102"/>
      <c r="L4" s="134"/>
    </row>
    <row r="5" spans="2:13" ht="12" customHeight="1">
      <c r="B5" s="133"/>
      <c r="C5" s="4"/>
      <c r="D5" s="4"/>
      <c r="E5" s="4"/>
      <c r="F5" s="102"/>
      <c r="G5" s="102"/>
      <c r="H5" s="102"/>
      <c r="I5" s="102"/>
      <c r="J5" s="102"/>
      <c r="K5" s="102"/>
      <c r="L5" s="134"/>
    </row>
    <row r="6" spans="2:13" ht="12" customHeight="1">
      <c r="B6" s="133"/>
      <c r="C6" s="153"/>
      <c r="D6" s="102"/>
      <c r="E6" s="301" t="s">
        <v>452</v>
      </c>
      <c r="F6" s="302"/>
      <c r="G6" s="302"/>
      <c r="H6" s="302"/>
      <c r="I6" s="302"/>
      <c r="J6" s="302"/>
      <c r="K6" s="303"/>
      <c r="L6" s="134"/>
    </row>
    <row r="7" spans="2:13" ht="12" customHeight="1">
      <c r="B7" s="133"/>
      <c r="C7" s="80"/>
      <c r="D7" s="102"/>
      <c r="E7" s="127" t="s">
        <v>293</v>
      </c>
      <c r="F7" s="297" t="s">
        <v>295</v>
      </c>
      <c r="G7" s="298"/>
      <c r="H7" s="298"/>
      <c r="I7" s="299"/>
      <c r="J7" s="298"/>
      <c r="K7" s="300"/>
      <c r="L7" s="134"/>
    </row>
    <row r="8" spans="2:13" s="184" customFormat="1" ht="27.75" customHeight="1">
      <c r="B8" s="180"/>
      <c r="C8" s="181"/>
      <c r="D8" s="182"/>
      <c r="E8" s="183"/>
      <c r="F8" s="425" t="s">
        <v>401</v>
      </c>
      <c r="G8" s="426"/>
      <c r="H8" s="414" t="s">
        <v>402</v>
      </c>
      <c r="I8" s="427"/>
      <c r="J8" s="414" t="s">
        <v>403</v>
      </c>
      <c r="K8" s="428"/>
      <c r="L8" s="134"/>
    </row>
    <row r="9" spans="2:13" ht="12" customHeight="1">
      <c r="B9" s="133"/>
      <c r="C9" s="80"/>
      <c r="D9" s="102"/>
      <c r="E9" s="127"/>
      <c r="F9" s="3" t="s">
        <v>294</v>
      </c>
      <c r="G9" s="170" t="s">
        <v>295</v>
      </c>
      <c r="H9" s="3" t="s">
        <v>294</v>
      </c>
      <c r="I9" s="170" t="s">
        <v>295</v>
      </c>
      <c r="J9" s="295" t="s">
        <v>294</v>
      </c>
      <c r="K9" s="294" t="s">
        <v>295</v>
      </c>
      <c r="L9" s="134"/>
    </row>
    <row r="10" spans="2:13" ht="59.25" customHeight="1">
      <c r="B10" s="133"/>
      <c r="C10" s="81"/>
      <c r="D10" s="102"/>
      <c r="E10" s="127"/>
      <c r="F10" s="6"/>
      <c r="G10" s="171" t="s">
        <v>300</v>
      </c>
      <c r="H10" s="6"/>
      <c r="I10" s="166" t="s">
        <v>300</v>
      </c>
      <c r="J10" s="296"/>
      <c r="K10" s="293" t="s">
        <v>300</v>
      </c>
      <c r="L10" s="134"/>
    </row>
    <row r="11" spans="2:13" ht="12" customHeight="1">
      <c r="B11" s="133"/>
      <c r="C11" s="78"/>
      <c r="D11" s="78"/>
      <c r="E11" s="157" t="s">
        <v>260</v>
      </c>
      <c r="F11" s="156" t="str">
        <f t="shared" ref="F11:K11" si="0">E11</f>
        <v>mn €</v>
      </c>
      <c r="G11" s="156" t="str">
        <f t="shared" si="0"/>
        <v>mn €</v>
      </c>
      <c r="H11" s="156" t="str">
        <f t="shared" si="0"/>
        <v>mn €</v>
      </c>
      <c r="I11" s="156" t="str">
        <f t="shared" si="0"/>
        <v>mn €</v>
      </c>
      <c r="J11" s="156" t="str">
        <f t="shared" si="0"/>
        <v>mn €</v>
      </c>
      <c r="K11" s="156" t="str">
        <f t="shared" si="0"/>
        <v>mn €</v>
      </c>
      <c r="L11" s="134"/>
    </row>
    <row r="12" spans="2:13" ht="12" customHeight="1">
      <c r="B12" s="133"/>
      <c r="C12" s="79" t="s">
        <v>301</v>
      </c>
      <c r="D12" s="79" t="str">
        <f>'§28(1)Nr.8und9_Public '!D12</f>
        <v>Q1 2026</v>
      </c>
      <c r="E12" s="319">
        <f>'§28(1)Nr.8und9_Public '!E12</f>
        <v>0</v>
      </c>
      <c r="F12" s="319">
        <f>'§28(1)Nr.8und9_Public '!F12</f>
        <v>0</v>
      </c>
      <c r="G12" s="319">
        <f>'§28(1)Nr.8und9_Public '!G12</f>
        <v>0</v>
      </c>
      <c r="H12" s="319">
        <f>'§28(1)Nr.8und9_Public '!H12</f>
        <v>0</v>
      </c>
      <c r="I12" s="319">
        <f>'§28(1)Nr.8und9_Public '!I12</f>
        <v>0</v>
      </c>
      <c r="J12" s="319">
        <f>'§28(1)Nr.8und9_Public '!J12</f>
        <v>0</v>
      </c>
      <c r="K12" s="319">
        <f>'§28(1)Nr.8und9_Public '!K12</f>
        <v>0</v>
      </c>
      <c r="L12" s="134"/>
      <c r="M12" s="188"/>
    </row>
    <row r="13" spans="2:13" ht="12" customHeight="1">
      <c r="B13" s="133"/>
      <c r="C13" s="79"/>
      <c r="D13" s="78" t="str">
        <f>'§28(1)Nr.8und9_Public '!D13</f>
        <v>Q1 2025</v>
      </c>
      <c r="E13" s="146">
        <f>'§28(1)Nr.8und9_Public '!E13</f>
        <v>0</v>
      </c>
      <c r="F13" s="146">
        <f>'§28(1)Nr.8und9_Public '!F13</f>
        <v>0</v>
      </c>
      <c r="G13" s="146">
        <f>'§28(1)Nr.8und9_Public '!G13</f>
        <v>0</v>
      </c>
      <c r="H13" s="146">
        <f>'§28(1)Nr.8und9_Public '!H13</f>
        <v>0</v>
      </c>
      <c r="I13" s="146">
        <f>'§28(1)Nr.8und9_Public '!I13</f>
        <v>0</v>
      </c>
      <c r="J13" s="146">
        <f>'§28(1)Nr.8und9_Public '!J13</f>
        <v>0</v>
      </c>
      <c r="K13" s="146">
        <f>'§28(1)Nr.8und9_Public '!K13</f>
        <v>0</v>
      </c>
      <c r="L13" s="134"/>
      <c r="M13" s="188"/>
    </row>
    <row r="14" spans="2:13" ht="12" customHeight="1">
      <c r="B14" s="133"/>
      <c r="C14" s="78" t="s">
        <v>302</v>
      </c>
      <c r="D14" s="78" t="str">
        <f>'§28(1)Nr.8und9_Public '!D14</f>
        <v>Q1 2026</v>
      </c>
      <c r="E14" s="319">
        <f>'§28(1)Nr.8und9_Public '!E14</f>
        <v>0</v>
      </c>
      <c r="F14" s="319">
        <f>'§28(1)Nr.8und9_Public '!F14</f>
        <v>0</v>
      </c>
      <c r="G14" s="319">
        <f>'§28(1)Nr.8und9_Public '!G14</f>
        <v>0</v>
      </c>
      <c r="H14" s="319">
        <f>'§28(1)Nr.8und9_Public '!H14</f>
        <v>0</v>
      </c>
      <c r="I14" s="319">
        <f>'§28(1)Nr.8und9_Public '!I14</f>
        <v>0</v>
      </c>
      <c r="J14" s="319">
        <f>'§28(1)Nr.8und9_Public '!J14</f>
        <v>0</v>
      </c>
      <c r="K14" s="319">
        <f>'§28(1)Nr.8und9_Public '!K14</f>
        <v>0</v>
      </c>
      <c r="L14" s="134"/>
      <c r="M14" s="188"/>
    </row>
    <row r="15" spans="2:13" ht="12" customHeight="1">
      <c r="B15" s="133"/>
      <c r="C15" s="79"/>
      <c r="D15" s="78" t="str">
        <f>'§28(1)Nr.8und9_Public '!D15</f>
        <v>Q1 2025</v>
      </c>
      <c r="E15" s="146">
        <f>'§28(1)Nr.8und9_Public '!E15</f>
        <v>0</v>
      </c>
      <c r="F15" s="146">
        <f>'§28(1)Nr.8und9_Public '!F15</f>
        <v>0</v>
      </c>
      <c r="G15" s="146">
        <f>'§28(1)Nr.8und9_Public '!G15</f>
        <v>0</v>
      </c>
      <c r="H15" s="146">
        <f>'§28(1)Nr.8und9_Public '!H15</f>
        <v>0</v>
      </c>
      <c r="I15" s="146">
        <f>'§28(1)Nr.8und9_Public '!I15</f>
        <v>0</v>
      </c>
      <c r="J15" s="146">
        <f>'§28(1)Nr.8und9_Public '!J15</f>
        <v>0</v>
      </c>
      <c r="K15" s="146">
        <f>'§28(1)Nr.8und9_Public '!K15</f>
        <v>0</v>
      </c>
      <c r="L15" s="134"/>
      <c r="M15" s="188"/>
    </row>
    <row r="16" spans="2:13" ht="12" customHeight="1">
      <c r="B16" s="133"/>
      <c r="C16" s="78" t="s">
        <v>320</v>
      </c>
      <c r="D16" s="78" t="str">
        <f>'§28(1)Nr.8und9_Public '!D16</f>
        <v>Q1 2026</v>
      </c>
      <c r="E16" s="319">
        <f>'§28(1)Nr.8und9_Public '!E16</f>
        <v>0</v>
      </c>
      <c r="F16" s="319">
        <f>'§28(1)Nr.8und9_Public '!F16</f>
        <v>0</v>
      </c>
      <c r="G16" s="319">
        <f>'§28(1)Nr.8und9_Public '!G16</f>
        <v>0</v>
      </c>
      <c r="H16" s="319">
        <f>'§28(1)Nr.8und9_Public '!H16</f>
        <v>0</v>
      </c>
      <c r="I16" s="319">
        <f>'§28(1)Nr.8und9_Public '!I16</f>
        <v>0</v>
      </c>
      <c r="J16" s="319">
        <f>'§28(1)Nr.8und9_Public '!J16</f>
        <v>0</v>
      </c>
      <c r="K16" s="319">
        <f>'§28(1)Nr.8und9_Public '!K16</f>
        <v>0</v>
      </c>
      <c r="L16" s="134"/>
      <c r="M16" s="188"/>
    </row>
    <row r="17" spans="2:13" ht="12" customHeight="1">
      <c r="B17" s="133"/>
      <c r="C17" s="78"/>
      <c r="D17" s="78" t="str">
        <f>'§28(1)Nr.8und9_Public '!D17</f>
        <v>Q1 2025</v>
      </c>
      <c r="E17" s="146">
        <f>'§28(1)Nr.8und9_Public '!E17</f>
        <v>0</v>
      </c>
      <c r="F17" s="146">
        <f>'§28(1)Nr.8und9_Public '!F17</f>
        <v>0</v>
      </c>
      <c r="G17" s="146">
        <f>'§28(1)Nr.8und9_Public '!G17</f>
        <v>0</v>
      </c>
      <c r="H17" s="146">
        <f>'§28(1)Nr.8und9_Public '!H17</f>
        <v>0</v>
      </c>
      <c r="I17" s="146">
        <f>'§28(1)Nr.8und9_Public '!I17</f>
        <v>0</v>
      </c>
      <c r="J17" s="146">
        <f>'§28(1)Nr.8und9_Public '!J17</f>
        <v>0</v>
      </c>
      <c r="K17" s="146">
        <f>'§28(1)Nr.8und9_Public '!K17</f>
        <v>0</v>
      </c>
      <c r="L17" s="134"/>
      <c r="M17" s="188"/>
    </row>
    <row r="18" spans="2:13" ht="12" customHeight="1">
      <c r="B18" s="133"/>
      <c r="C18" s="78" t="s">
        <v>306</v>
      </c>
      <c r="D18" s="78" t="str">
        <f>'§28(1)Nr.8und9_Public '!D18</f>
        <v>Q1 2026</v>
      </c>
      <c r="E18" s="319">
        <f>'§28(1)Nr.8und9_Public '!E18</f>
        <v>0</v>
      </c>
      <c r="F18" s="319">
        <f>'§28(1)Nr.8und9_Public '!F18</f>
        <v>0</v>
      </c>
      <c r="G18" s="319">
        <f>'§28(1)Nr.8und9_Public '!G18</f>
        <v>0</v>
      </c>
      <c r="H18" s="319">
        <f>'§28(1)Nr.8und9_Public '!H18</f>
        <v>0</v>
      </c>
      <c r="I18" s="319">
        <f>'§28(1)Nr.8und9_Public '!I18</f>
        <v>0</v>
      </c>
      <c r="J18" s="319">
        <f>'§28(1)Nr.8und9_Public '!J18</f>
        <v>0</v>
      </c>
      <c r="K18" s="319">
        <f>'§28(1)Nr.8und9_Public '!K18</f>
        <v>0</v>
      </c>
      <c r="L18" s="134"/>
      <c r="M18" s="188"/>
    </row>
    <row r="19" spans="2:13" ht="12" customHeight="1">
      <c r="B19" s="133"/>
      <c r="C19" s="78"/>
      <c r="D19" s="78" t="str">
        <f>'§28(1)Nr.8und9_Public '!D19</f>
        <v>Q1 2025</v>
      </c>
      <c r="E19" s="146">
        <f>'§28(1)Nr.8und9_Public '!E19</f>
        <v>0</v>
      </c>
      <c r="F19" s="147">
        <f>'§28(1)Nr.8und9_Public '!F19</f>
        <v>0</v>
      </c>
      <c r="G19" s="147">
        <f>'§28(1)Nr.8und9_Public '!G19</f>
        <v>0</v>
      </c>
      <c r="H19" s="147">
        <f>'§28(1)Nr.8und9_Public '!H19</f>
        <v>0</v>
      </c>
      <c r="I19" s="147">
        <f>'§28(1)Nr.8und9_Public '!I19</f>
        <v>0</v>
      </c>
      <c r="J19" s="147">
        <f>'§28(1)Nr.8und9_Public '!J19</f>
        <v>0</v>
      </c>
      <c r="K19" s="147">
        <f>'§28(1)Nr.8und9_Public '!K19</f>
        <v>0</v>
      </c>
      <c r="L19" s="134"/>
      <c r="M19" s="188"/>
    </row>
    <row r="20" spans="2:13" ht="12" customHeight="1">
      <c r="B20" s="133"/>
      <c r="C20" s="115"/>
      <c r="D20" s="115"/>
      <c r="E20" s="115"/>
      <c r="F20" s="115"/>
      <c r="G20" s="115"/>
      <c r="H20" s="115"/>
      <c r="I20" s="115"/>
      <c r="J20" s="115"/>
      <c r="K20" s="115"/>
      <c r="L20" s="134"/>
      <c r="M20" s="188"/>
    </row>
    <row r="21" spans="2:13" ht="12" customHeight="1">
      <c r="B21" s="133"/>
      <c r="C21" s="377"/>
      <c r="D21" s="115"/>
      <c r="E21" s="115"/>
      <c r="F21" s="115"/>
      <c r="G21" s="115"/>
      <c r="H21" s="115"/>
      <c r="I21" s="115"/>
      <c r="J21" s="115"/>
      <c r="K21" s="115"/>
      <c r="L21" s="134"/>
      <c r="M21" s="188"/>
    </row>
    <row r="22" spans="2:13" ht="9" customHeight="1" thickBot="1">
      <c r="B22" s="136"/>
      <c r="C22" s="137"/>
      <c r="D22" s="137"/>
      <c r="E22" s="137"/>
      <c r="F22" s="137"/>
      <c r="G22" s="137"/>
      <c r="H22" s="137"/>
      <c r="I22" s="137"/>
      <c r="J22" s="137"/>
      <c r="K22" s="137"/>
      <c r="L22" s="138"/>
      <c r="M22" s="188"/>
    </row>
    <row r="23" spans="2:13" ht="12" customHeight="1"/>
    <row r="24" spans="2:13" ht="12" customHeight="1"/>
    <row r="25" spans="2:13" ht="12" customHeight="1"/>
    <row r="26" spans="2:13" ht="12" customHeight="1"/>
    <row r="27" spans="2:13" ht="12" customHeight="1"/>
    <row r="28" spans="2:13" ht="12" customHeight="1"/>
    <row r="29" spans="2:13" ht="12" customHeight="1"/>
    <row r="30" spans="2:13" ht="12" customHeight="1"/>
    <row r="31" spans="2:13" ht="12" customHeight="1"/>
    <row r="32" spans="2:13"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sheetData>
  <mergeCells count="4">
    <mergeCell ref="F8:G8"/>
    <mergeCell ref="C4:E4"/>
    <mergeCell ref="H8:I8"/>
    <mergeCell ref="J8:K8"/>
  </mergeCells>
  <phoneticPr fontId="2" type="noConversion"/>
  <printOptions horizontalCentered="1"/>
  <pageMargins left="0.39370078740157483" right="0.39370078740157483" top="0.39370078740157483" bottom="0.78740157480314965" header="0.31496062992125984" footer="0.51181102362204722"/>
  <pageSetup paperSize="9" scale="79" orientation="landscape" r:id="rId1"/>
  <headerFooter alignWithMargins="0">
    <oddHeader>&amp;R&amp;16&amp;G</oddHeader>
    <oddFooter>&amp;CSeite 10</oddFooter>
  </headerFooter>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6">
    <tabColor rgb="FF92D050"/>
    <pageSetUpPr fitToPage="1"/>
  </sheetPr>
  <dimension ref="B1:Z100"/>
  <sheetViews>
    <sheetView showGridLines="0" zoomScaleNormal="100" zoomScaleSheetLayoutView="100" workbookViewId="0">
      <selection activeCell="K12" sqref="K12"/>
    </sheetView>
  </sheetViews>
  <sheetFormatPr baseColWidth="10" defaultColWidth="6.33203125" defaultRowHeight="13.2"/>
  <cols>
    <col min="1" max="1" width="2.6640625" style="59" customWidth="1"/>
    <col min="2" max="2" width="2" style="59" customWidth="1"/>
    <col min="3" max="3" width="25.109375" style="59" customWidth="1"/>
    <col min="4" max="4" width="9.6640625" style="59" customWidth="1"/>
    <col min="5" max="6" width="15.6640625" style="59" customWidth="1"/>
    <col min="7" max="14" width="13.6640625" style="59" customWidth="1"/>
    <col min="15" max="15" width="2" style="59" customWidth="1"/>
    <col min="16" max="16384" width="6.33203125" style="59"/>
  </cols>
  <sheetData>
    <row r="1" spans="2:26" ht="102.75" customHeight="1" thickBot="1"/>
    <row r="2" spans="2:26">
      <c r="B2" s="129"/>
      <c r="C2" s="109"/>
      <c r="D2" s="130"/>
      <c r="E2" s="131"/>
      <c r="F2" s="131"/>
      <c r="G2" s="131"/>
      <c r="H2" s="131"/>
      <c r="I2" s="131"/>
      <c r="J2" s="131"/>
      <c r="K2" s="131"/>
      <c r="L2" s="131"/>
      <c r="M2" s="131"/>
      <c r="N2" s="131"/>
      <c r="O2" s="139"/>
    </row>
    <row r="3" spans="2:26" s="60" customFormat="1">
      <c r="B3" s="140"/>
      <c r="C3" s="207" t="s">
        <v>237</v>
      </c>
      <c r="D3" s="103"/>
      <c r="E3" s="100"/>
      <c r="F3" s="100"/>
      <c r="G3" s="115"/>
      <c r="H3" s="115"/>
      <c r="I3" s="115"/>
      <c r="J3" s="115"/>
      <c r="K3" s="115"/>
      <c r="L3" s="115"/>
      <c r="M3" s="115"/>
      <c r="N3" s="115"/>
      <c r="O3" s="141"/>
    </row>
    <row r="4" spans="2:26" s="60" customFormat="1">
      <c r="B4" s="140"/>
      <c r="C4" s="104" t="s">
        <v>229</v>
      </c>
      <c r="D4" s="104"/>
      <c r="E4" s="104"/>
      <c r="F4" s="104"/>
      <c r="G4" s="115"/>
      <c r="H4" s="115"/>
      <c r="I4" s="115"/>
      <c r="J4" s="115"/>
      <c r="K4" s="115"/>
      <c r="L4" s="115"/>
      <c r="M4" s="115"/>
      <c r="N4" s="115"/>
      <c r="O4" s="141"/>
    </row>
    <row r="5" spans="2:26" s="60" customFormat="1">
      <c r="B5" s="140"/>
      <c r="C5" s="4" t="s">
        <v>220</v>
      </c>
      <c r="D5" s="104"/>
      <c r="E5" s="104"/>
      <c r="F5" s="104"/>
      <c r="G5" s="115"/>
      <c r="H5" s="115"/>
      <c r="I5" s="115"/>
      <c r="J5" s="115"/>
      <c r="K5" s="115"/>
      <c r="L5" s="115"/>
      <c r="M5" s="115"/>
      <c r="N5" s="115"/>
      <c r="O5" s="141"/>
    </row>
    <row r="6" spans="2:26" s="11" customFormat="1" ht="15">
      <c r="B6" s="140"/>
      <c r="C6" s="64"/>
      <c r="D6" s="66"/>
      <c r="E6" s="66"/>
      <c r="F6" s="66"/>
      <c r="G6" s="102"/>
      <c r="H6" s="102"/>
      <c r="I6" s="102"/>
      <c r="J6" s="102"/>
      <c r="K6" s="102"/>
      <c r="L6" s="102"/>
      <c r="M6" s="102"/>
      <c r="N6" s="102"/>
      <c r="O6" s="116"/>
    </row>
    <row r="7" spans="2:26" s="60" customFormat="1" ht="12.75" customHeight="1">
      <c r="B7" s="140"/>
      <c r="C7" s="77"/>
      <c r="D7" s="115"/>
      <c r="E7" s="280" t="s">
        <v>20</v>
      </c>
      <c r="F7" s="282"/>
      <c r="G7" s="282"/>
      <c r="H7" s="282"/>
      <c r="I7" s="282"/>
      <c r="J7" s="282"/>
      <c r="K7" s="282"/>
      <c r="L7" s="282"/>
      <c r="M7" s="282"/>
      <c r="N7" s="282"/>
      <c r="O7" s="142"/>
      <c r="P7" s="88"/>
      <c r="Q7" s="88"/>
      <c r="R7" s="88"/>
      <c r="S7" s="88"/>
      <c r="T7" s="88"/>
      <c r="U7" s="88"/>
      <c r="V7" s="88"/>
      <c r="W7" s="88"/>
      <c r="X7" s="88"/>
      <c r="Y7" s="88"/>
      <c r="Z7" s="86"/>
    </row>
    <row r="8" spans="2:26" s="60" customFormat="1" ht="12.75" customHeight="1">
      <c r="B8" s="140"/>
      <c r="C8" s="77"/>
      <c r="D8" s="115"/>
      <c r="E8" s="281"/>
      <c r="F8" s="290"/>
      <c r="G8" s="292"/>
      <c r="H8" s="287"/>
      <c r="I8" s="287"/>
      <c r="J8" s="287"/>
      <c r="K8" s="292"/>
      <c r="L8" s="287"/>
      <c r="M8" s="287"/>
      <c r="N8" s="287"/>
      <c r="O8" s="141"/>
      <c r="P8" s="288"/>
      <c r="Q8" s="288"/>
      <c r="R8" s="288"/>
      <c r="S8" s="288"/>
      <c r="T8" s="288"/>
      <c r="U8" s="288"/>
      <c r="V8" s="288"/>
      <c r="W8" s="288"/>
      <c r="X8" s="288"/>
      <c r="Y8" s="288"/>
      <c r="Z8" s="288"/>
    </row>
    <row r="9" spans="2:26" s="60" customFormat="1" ht="12.75" customHeight="1">
      <c r="B9" s="140"/>
      <c r="C9" s="77"/>
      <c r="D9" s="80"/>
      <c r="E9" s="281" t="s">
        <v>5</v>
      </c>
      <c r="F9" s="289"/>
      <c r="G9" s="283" t="s">
        <v>170</v>
      </c>
      <c r="H9" s="284"/>
      <c r="I9" s="284"/>
      <c r="J9" s="285"/>
      <c r="K9" s="291" t="s">
        <v>171</v>
      </c>
      <c r="L9" s="285"/>
      <c r="M9" s="285"/>
      <c r="N9" s="285"/>
      <c r="O9" s="141"/>
    </row>
    <row r="10" spans="2:26" s="60" customFormat="1" ht="56.25" customHeight="1">
      <c r="B10" s="140"/>
      <c r="C10" s="77"/>
      <c r="D10" s="115"/>
      <c r="E10" s="95"/>
      <c r="F10" s="286" t="s">
        <v>169</v>
      </c>
      <c r="G10" s="166" t="s">
        <v>15</v>
      </c>
      <c r="H10" s="1" t="s">
        <v>151</v>
      </c>
      <c r="I10" s="1" t="s">
        <v>152</v>
      </c>
      <c r="J10" s="167" t="s">
        <v>16</v>
      </c>
      <c r="K10" s="166" t="s">
        <v>15</v>
      </c>
      <c r="L10" s="1" t="s">
        <v>151</v>
      </c>
      <c r="M10" s="1" t="s">
        <v>152</v>
      </c>
      <c r="N10" s="167" t="s">
        <v>16</v>
      </c>
      <c r="O10" s="143"/>
    </row>
    <row r="11" spans="2:26" s="60" customFormat="1">
      <c r="B11" s="140"/>
      <c r="C11" s="186"/>
      <c r="D11" s="186"/>
      <c r="E11" s="366" t="str">
        <f t="shared" ref="E11:N11" si="0">Einheit_Waehrung</f>
        <v>Mio. €</v>
      </c>
      <c r="F11" s="156" t="str">
        <f t="shared" si="0"/>
        <v>Mio. €</v>
      </c>
      <c r="G11" s="156" t="str">
        <f t="shared" si="0"/>
        <v>Mio. €</v>
      </c>
      <c r="H11" s="156" t="str">
        <f t="shared" si="0"/>
        <v>Mio. €</v>
      </c>
      <c r="I11" s="156" t="str">
        <f t="shared" si="0"/>
        <v>Mio. €</v>
      </c>
      <c r="J11" s="367" t="str">
        <f t="shared" si="0"/>
        <v>Mio. €</v>
      </c>
      <c r="K11" s="367" t="str">
        <f t="shared" si="0"/>
        <v>Mio. €</v>
      </c>
      <c r="L11" s="367" t="str">
        <f t="shared" si="0"/>
        <v>Mio. €</v>
      </c>
      <c r="M11" s="367" t="str">
        <f t="shared" si="0"/>
        <v>Mio. €</v>
      </c>
      <c r="N11" s="367" t="str">
        <f t="shared" si="0"/>
        <v>Mio. €</v>
      </c>
      <c r="O11" s="144"/>
    </row>
    <row r="12" spans="2:26" s="150" customFormat="1">
      <c r="B12" s="140"/>
      <c r="C12" s="96" t="s">
        <v>7</v>
      </c>
      <c r="D12" s="96" t="s">
        <v>458</v>
      </c>
      <c r="E12" s="328">
        <f>G12+H12+I12+J12+K12+L12+M12+N12</f>
        <v>6195.5087091400001</v>
      </c>
      <c r="F12" s="329">
        <f>F14+F16+F24+F26+F30+F34+F44+F46+F50+F58+F60+F76+F78+F82</f>
        <v>74.19773056999999</v>
      </c>
      <c r="G12" s="329">
        <f>G14+G16+G24+G26+G30+G34+G44+G46+G50+G58+G60+G76+G78+G82+G52+G54+G56</f>
        <v>1309.1130194899999</v>
      </c>
      <c r="H12" s="329">
        <f t="shared" ref="H12:N12" si="1">H14+H16+H24+H26+H30+H34+H44+H46+H50+H58+H60+H76+H78+H82+H52+H54+H56</f>
        <v>2004.2006983900001</v>
      </c>
      <c r="I12" s="329">
        <f t="shared" si="1"/>
        <v>710.75586480999993</v>
      </c>
      <c r="J12" s="329">
        <f t="shared" si="1"/>
        <v>1176.3227202799999</v>
      </c>
      <c r="K12" s="329">
        <f t="shared" si="1"/>
        <v>557.36585877000005</v>
      </c>
      <c r="L12" s="329">
        <f t="shared" si="1"/>
        <v>236.40366339000002</v>
      </c>
      <c r="M12" s="329">
        <f t="shared" si="1"/>
        <v>175.39825124999999</v>
      </c>
      <c r="N12" s="329">
        <f t="shared" si="1"/>
        <v>25.948632759999999</v>
      </c>
      <c r="O12" s="149"/>
      <c r="P12" s="189"/>
    </row>
    <row r="13" spans="2:26" s="60" customFormat="1">
      <c r="B13" s="140"/>
      <c r="C13" s="78"/>
      <c r="D13" s="78" t="s">
        <v>459</v>
      </c>
      <c r="E13" s="276">
        <f>SUM(G13:N13)</f>
        <v>7951.0704616899993</v>
      </c>
      <c r="F13" s="277">
        <f>F15+F17+F25+F27+F31+F35+F45+F47+F51+F59+F61+F77+F79+F83</f>
        <v>117.47949106</v>
      </c>
      <c r="G13" s="277">
        <f>G15+G17+G25+G27+G31+G35+G45+G47+G51+G57+G61+G77+G79+G83</f>
        <v>3113.9752286799999</v>
      </c>
      <c r="H13" s="277">
        <f t="shared" ref="H13:N13" si="2">H15+H17+H25+H27+H31+H35+H45+H47+H51+H59+H61+H77+H79+H83</f>
        <v>2096.5225213600002</v>
      </c>
      <c r="I13" s="277">
        <f t="shared" si="2"/>
        <v>743.92175680999992</v>
      </c>
      <c r="J13" s="277">
        <f t="shared" si="2"/>
        <v>962.86466552999991</v>
      </c>
      <c r="K13" s="277">
        <f t="shared" si="2"/>
        <v>523.77990780999994</v>
      </c>
      <c r="L13" s="277">
        <f t="shared" si="2"/>
        <v>277.23642133999999</v>
      </c>
      <c r="M13" s="277">
        <f t="shared" si="2"/>
        <v>195.04166475</v>
      </c>
      <c r="N13" s="277">
        <f t="shared" si="2"/>
        <v>37.728295410000001</v>
      </c>
      <c r="O13" s="141"/>
    </row>
    <row r="14" spans="2:26" s="60" customFormat="1">
      <c r="B14" s="140"/>
      <c r="C14" s="78" t="s">
        <v>31</v>
      </c>
      <c r="D14" s="78" t="str">
        <f>D12</f>
        <v>Q1 2026</v>
      </c>
      <c r="E14" s="330">
        <v>2035.9965419800001</v>
      </c>
      <c r="F14" s="331">
        <v>29.563010049999999</v>
      </c>
      <c r="G14" s="331">
        <v>251.73329644</v>
      </c>
      <c r="H14" s="331">
        <v>1168.69474853</v>
      </c>
      <c r="I14" s="331">
        <v>7.1415912500000003</v>
      </c>
      <c r="J14" s="331">
        <v>470</v>
      </c>
      <c r="K14" s="331">
        <v>31.33781887</v>
      </c>
      <c r="L14" s="331">
        <v>70.099014199999999</v>
      </c>
      <c r="M14" s="317">
        <v>36.990072689999998</v>
      </c>
      <c r="N14" s="332">
        <v>0</v>
      </c>
      <c r="O14" s="141"/>
    </row>
    <row r="15" spans="2:26" s="60" customFormat="1">
      <c r="B15" s="140"/>
      <c r="C15" s="78"/>
      <c r="D15" s="78" t="str">
        <f>D13</f>
        <v>Q1 2025</v>
      </c>
      <c r="E15" s="276">
        <v>1836.0493370300001</v>
      </c>
      <c r="F15" s="239">
        <v>56.911014610000002</v>
      </c>
      <c r="G15" s="277">
        <v>162.30859945</v>
      </c>
      <c r="H15" s="277">
        <v>1234.25934259</v>
      </c>
      <c r="I15" s="239">
        <v>8.0434206400000008</v>
      </c>
      <c r="J15" s="278">
        <v>250</v>
      </c>
      <c r="K15" s="277">
        <v>59.51034516</v>
      </c>
      <c r="L15" s="277">
        <v>76.950872810000007</v>
      </c>
      <c r="M15" s="239">
        <v>44.976756379999998</v>
      </c>
      <c r="N15" s="278">
        <v>0</v>
      </c>
      <c r="O15" s="141"/>
    </row>
    <row r="16" spans="2:26" s="60" customFormat="1">
      <c r="B16" s="140"/>
      <c r="C16" s="78" t="s">
        <v>3</v>
      </c>
      <c r="D16" s="78" t="str">
        <f t="shared" ref="D16:D79" si="3">D14</f>
        <v>Q1 2026</v>
      </c>
      <c r="E16" s="330">
        <v>50</v>
      </c>
      <c r="F16" s="331">
        <v>0</v>
      </c>
      <c r="G16" s="331">
        <v>0</v>
      </c>
      <c r="H16" s="331">
        <v>0</v>
      </c>
      <c r="I16" s="331">
        <v>0</v>
      </c>
      <c r="J16" s="331">
        <v>0</v>
      </c>
      <c r="K16" s="331">
        <v>50</v>
      </c>
      <c r="L16" s="331">
        <v>0</v>
      </c>
      <c r="M16" s="317">
        <v>0</v>
      </c>
      <c r="N16" s="332">
        <v>0</v>
      </c>
      <c r="O16" s="141"/>
    </row>
    <row r="17" spans="2:15" s="60" customFormat="1">
      <c r="B17" s="140"/>
      <c r="C17" s="78"/>
      <c r="D17" s="78" t="str">
        <f t="shared" si="3"/>
        <v>Q1 2025</v>
      </c>
      <c r="E17" s="276">
        <v>50</v>
      </c>
      <c r="F17" s="239">
        <v>0</v>
      </c>
      <c r="G17" s="277">
        <v>0</v>
      </c>
      <c r="H17" s="277">
        <v>0</v>
      </c>
      <c r="I17" s="239">
        <v>0</v>
      </c>
      <c r="J17" s="278">
        <v>0</v>
      </c>
      <c r="K17" s="277">
        <v>50</v>
      </c>
      <c r="L17" s="277">
        <v>0</v>
      </c>
      <c r="M17" s="239">
        <v>0</v>
      </c>
      <c r="N17" s="278">
        <v>0</v>
      </c>
      <c r="O17" s="141"/>
    </row>
    <row r="18" spans="2:15" s="60" customFormat="1" hidden="1">
      <c r="B18" s="140"/>
      <c r="C18" s="78" t="s">
        <v>188</v>
      </c>
      <c r="D18" s="78" t="str">
        <f t="shared" si="3"/>
        <v>Q1 2026</v>
      </c>
      <c r="E18" s="330">
        <v>0</v>
      </c>
      <c r="F18" s="331">
        <v>0</v>
      </c>
      <c r="G18" s="331">
        <v>0</v>
      </c>
      <c r="H18" s="331">
        <v>0</v>
      </c>
      <c r="I18" s="331">
        <v>0</v>
      </c>
      <c r="J18" s="331">
        <v>0</v>
      </c>
      <c r="K18" s="331">
        <v>0</v>
      </c>
      <c r="L18" s="331">
        <v>0</v>
      </c>
      <c r="M18" s="317">
        <v>0</v>
      </c>
      <c r="N18" s="332">
        <v>0</v>
      </c>
      <c r="O18" s="141"/>
    </row>
    <row r="19" spans="2:15" s="60" customFormat="1" hidden="1">
      <c r="B19" s="140"/>
      <c r="C19" s="78"/>
      <c r="D19" s="78" t="str">
        <f t="shared" si="3"/>
        <v>Q1 2025</v>
      </c>
      <c r="E19" s="276">
        <v>0</v>
      </c>
      <c r="F19" s="239">
        <v>0</v>
      </c>
      <c r="G19" s="277">
        <v>0</v>
      </c>
      <c r="H19" s="277">
        <v>0</v>
      </c>
      <c r="I19" s="239">
        <v>0</v>
      </c>
      <c r="J19" s="278">
        <v>0</v>
      </c>
      <c r="K19" s="277">
        <v>0</v>
      </c>
      <c r="L19" s="277">
        <v>0</v>
      </c>
      <c r="M19" s="239">
        <v>0</v>
      </c>
      <c r="N19" s="278">
        <v>0</v>
      </c>
      <c r="O19" s="141"/>
    </row>
    <row r="20" spans="2:15" s="60" customFormat="1" hidden="1">
      <c r="B20" s="140"/>
      <c r="C20" s="78" t="s">
        <v>142</v>
      </c>
      <c r="D20" s="78" t="str">
        <f t="shared" si="3"/>
        <v>Q1 2026</v>
      </c>
      <c r="E20" s="330">
        <v>0</v>
      </c>
      <c r="F20" s="331">
        <v>0</v>
      </c>
      <c r="G20" s="331">
        <v>0</v>
      </c>
      <c r="H20" s="331">
        <v>0</v>
      </c>
      <c r="I20" s="331">
        <v>0</v>
      </c>
      <c r="J20" s="331">
        <v>0</v>
      </c>
      <c r="K20" s="331">
        <v>0</v>
      </c>
      <c r="L20" s="331">
        <v>0</v>
      </c>
      <c r="M20" s="317">
        <v>0</v>
      </c>
      <c r="N20" s="332">
        <v>0</v>
      </c>
      <c r="O20" s="141"/>
    </row>
    <row r="21" spans="2:15" s="60" customFormat="1" hidden="1">
      <c r="B21" s="140"/>
      <c r="C21" s="78"/>
      <c r="D21" s="78" t="str">
        <f t="shared" si="3"/>
        <v>Q1 2025</v>
      </c>
      <c r="E21" s="276">
        <v>0</v>
      </c>
      <c r="F21" s="239">
        <v>0</v>
      </c>
      <c r="G21" s="277">
        <v>0</v>
      </c>
      <c r="H21" s="277">
        <v>0</v>
      </c>
      <c r="I21" s="239">
        <v>0</v>
      </c>
      <c r="J21" s="278">
        <v>0</v>
      </c>
      <c r="K21" s="277">
        <v>0</v>
      </c>
      <c r="L21" s="277">
        <v>0</v>
      </c>
      <c r="M21" s="239">
        <v>0</v>
      </c>
      <c r="N21" s="278">
        <v>0</v>
      </c>
      <c r="O21" s="141"/>
    </row>
    <row r="22" spans="2:15" s="60" customFormat="1" hidden="1">
      <c r="B22" s="140"/>
      <c r="C22" s="78" t="s">
        <v>189</v>
      </c>
      <c r="D22" s="78" t="str">
        <f t="shared" si="3"/>
        <v>Q1 2026</v>
      </c>
      <c r="E22" s="330">
        <v>0</v>
      </c>
      <c r="F22" s="331">
        <v>0</v>
      </c>
      <c r="G22" s="331">
        <v>0</v>
      </c>
      <c r="H22" s="331">
        <v>0</v>
      </c>
      <c r="I22" s="331">
        <v>0</v>
      </c>
      <c r="J22" s="331">
        <v>0</v>
      </c>
      <c r="K22" s="331">
        <v>0</v>
      </c>
      <c r="L22" s="331">
        <v>0</v>
      </c>
      <c r="M22" s="317">
        <v>0</v>
      </c>
      <c r="N22" s="332">
        <v>0</v>
      </c>
      <c r="O22" s="141"/>
    </row>
    <row r="23" spans="2:15" s="60" customFormat="1" hidden="1">
      <c r="B23" s="140"/>
      <c r="C23" s="78"/>
      <c r="D23" s="78" t="str">
        <f t="shared" si="3"/>
        <v>Q1 2025</v>
      </c>
      <c r="E23" s="276">
        <v>0</v>
      </c>
      <c r="F23" s="239">
        <v>0</v>
      </c>
      <c r="G23" s="277">
        <v>0</v>
      </c>
      <c r="H23" s="277">
        <v>0</v>
      </c>
      <c r="I23" s="239">
        <v>0</v>
      </c>
      <c r="J23" s="278">
        <v>0</v>
      </c>
      <c r="K23" s="277">
        <v>0</v>
      </c>
      <c r="L23" s="277">
        <v>0</v>
      </c>
      <c r="M23" s="239">
        <v>0</v>
      </c>
      <c r="N23" s="278">
        <v>0</v>
      </c>
      <c r="O23" s="141"/>
    </row>
    <row r="24" spans="2:15" s="60" customFormat="1">
      <c r="B24" s="140"/>
      <c r="C24" s="78" t="s">
        <v>129</v>
      </c>
      <c r="D24" s="78" t="str">
        <f t="shared" si="3"/>
        <v>Q1 2026</v>
      </c>
      <c r="E24" s="330">
        <v>10</v>
      </c>
      <c r="F24" s="331">
        <v>0</v>
      </c>
      <c r="G24" s="331">
        <v>0</v>
      </c>
      <c r="H24" s="331">
        <v>0</v>
      </c>
      <c r="I24" s="331">
        <v>10</v>
      </c>
      <c r="J24" s="331">
        <v>0</v>
      </c>
      <c r="K24" s="331">
        <v>0</v>
      </c>
      <c r="L24" s="331">
        <v>0</v>
      </c>
      <c r="M24" s="317">
        <v>0</v>
      </c>
      <c r="N24" s="332">
        <v>0</v>
      </c>
      <c r="O24" s="141"/>
    </row>
    <row r="25" spans="2:15" s="60" customFormat="1">
      <c r="B25" s="140"/>
      <c r="C25" s="78"/>
      <c r="D25" s="78" t="str">
        <f t="shared" si="3"/>
        <v>Q1 2025</v>
      </c>
      <c r="E25" s="276">
        <v>13.33333333</v>
      </c>
      <c r="F25" s="239">
        <v>0</v>
      </c>
      <c r="G25" s="277">
        <v>0</v>
      </c>
      <c r="H25" s="277">
        <v>0</v>
      </c>
      <c r="I25" s="239">
        <v>13.33333333</v>
      </c>
      <c r="J25" s="278">
        <v>0</v>
      </c>
      <c r="K25" s="277">
        <v>0</v>
      </c>
      <c r="L25" s="277">
        <v>0</v>
      </c>
      <c r="M25" s="239">
        <v>0</v>
      </c>
      <c r="N25" s="278">
        <v>0</v>
      </c>
      <c r="O25" s="141"/>
    </row>
    <row r="26" spans="2:15" s="60" customFormat="1">
      <c r="B26" s="140"/>
      <c r="C26" s="78" t="s">
        <v>130</v>
      </c>
      <c r="D26" s="78" t="str">
        <f t="shared" si="3"/>
        <v>Q1 2026</v>
      </c>
      <c r="E26" s="330">
        <v>1875.25562668</v>
      </c>
      <c r="F26" s="331">
        <v>0</v>
      </c>
      <c r="G26" s="331">
        <v>212.37972305</v>
      </c>
      <c r="H26" s="331">
        <v>488.30655660999997</v>
      </c>
      <c r="I26" s="331">
        <v>539.40249277999999</v>
      </c>
      <c r="J26" s="331">
        <v>410.48545385</v>
      </c>
      <c r="K26" s="331">
        <v>87.341952140000004</v>
      </c>
      <c r="L26" s="331">
        <v>40.731269689999998</v>
      </c>
      <c r="M26" s="317">
        <v>96.608178559999999</v>
      </c>
      <c r="N26" s="332">
        <v>0</v>
      </c>
      <c r="O26" s="141"/>
    </row>
    <row r="27" spans="2:15" s="60" customFormat="1">
      <c r="B27" s="140"/>
      <c r="C27" s="78"/>
      <c r="D27" s="78" t="str">
        <f t="shared" si="3"/>
        <v>Q1 2025</v>
      </c>
      <c r="E27" s="276">
        <v>1979.4994586400001</v>
      </c>
      <c r="F27" s="239">
        <v>0</v>
      </c>
      <c r="G27" s="277">
        <v>126.66662923</v>
      </c>
      <c r="H27" s="277">
        <v>563.73540778999995</v>
      </c>
      <c r="I27" s="239">
        <v>556.28937371999996</v>
      </c>
      <c r="J27" s="278">
        <v>493.35331238999999</v>
      </c>
      <c r="K27" s="277">
        <v>91.429381609999993</v>
      </c>
      <c r="L27" s="277">
        <v>43.560445530000003</v>
      </c>
      <c r="M27" s="239">
        <v>104.46490837</v>
      </c>
      <c r="N27" s="278">
        <v>0</v>
      </c>
      <c r="O27" s="141"/>
    </row>
    <row r="28" spans="2:15" s="60" customFormat="1" hidden="1">
      <c r="B28" s="140"/>
      <c r="C28" s="78" t="s">
        <v>158</v>
      </c>
      <c r="D28" s="78" t="str">
        <f t="shared" si="3"/>
        <v>Q1 2026</v>
      </c>
      <c r="E28" s="330">
        <v>0</v>
      </c>
      <c r="F28" s="331">
        <v>0</v>
      </c>
      <c r="G28" s="331">
        <v>0</v>
      </c>
      <c r="H28" s="331">
        <v>0</v>
      </c>
      <c r="I28" s="331">
        <v>0</v>
      </c>
      <c r="J28" s="331">
        <v>0</v>
      </c>
      <c r="K28" s="331">
        <v>0</v>
      </c>
      <c r="L28" s="331">
        <v>0</v>
      </c>
      <c r="M28" s="317">
        <v>0</v>
      </c>
      <c r="N28" s="332">
        <v>0</v>
      </c>
      <c r="O28" s="141"/>
    </row>
    <row r="29" spans="2:15" s="60" customFormat="1" hidden="1">
      <c r="B29" s="140"/>
      <c r="C29" s="78"/>
      <c r="D29" s="78" t="str">
        <f t="shared" si="3"/>
        <v>Q1 2025</v>
      </c>
      <c r="E29" s="276">
        <v>0</v>
      </c>
      <c r="F29" s="239">
        <v>0</v>
      </c>
      <c r="G29" s="277">
        <v>0</v>
      </c>
      <c r="H29" s="277">
        <v>0</v>
      </c>
      <c r="I29" s="239">
        <v>0</v>
      </c>
      <c r="J29" s="278">
        <v>0</v>
      </c>
      <c r="K29" s="277">
        <v>0</v>
      </c>
      <c r="L29" s="277">
        <v>0</v>
      </c>
      <c r="M29" s="239">
        <v>0</v>
      </c>
      <c r="N29" s="278">
        <v>0</v>
      </c>
      <c r="O29" s="141"/>
    </row>
    <row r="30" spans="2:15" s="60" customFormat="1">
      <c r="B30" s="140"/>
      <c r="C30" s="78" t="s">
        <v>143</v>
      </c>
      <c r="D30" s="78" t="str">
        <f t="shared" si="3"/>
        <v>Q1 2026</v>
      </c>
      <c r="E30" s="330">
        <v>140.71838614999999</v>
      </c>
      <c r="F30" s="331">
        <v>0</v>
      </c>
      <c r="G30" s="331">
        <v>0</v>
      </c>
      <c r="H30" s="331">
        <v>11.516358990000001</v>
      </c>
      <c r="I30" s="331">
        <v>129.20202716</v>
      </c>
      <c r="J30" s="331">
        <v>0</v>
      </c>
      <c r="K30" s="331">
        <v>0</v>
      </c>
      <c r="L30" s="331">
        <v>0</v>
      </c>
      <c r="M30" s="317">
        <v>0</v>
      </c>
      <c r="N30" s="332">
        <v>0</v>
      </c>
      <c r="O30" s="141"/>
    </row>
    <row r="31" spans="2:15" s="60" customFormat="1">
      <c r="B31" s="140"/>
      <c r="C31" s="78"/>
      <c r="D31" s="78" t="str">
        <f t="shared" si="3"/>
        <v>Q1 2025</v>
      </c>
      <c r="E31" s="276">
        <v>151.09285341</v>
      </c>
      <c r="F31" s="239">
        <v>0</v>
      </c>
      <c r="G31" s="277">
        <v>0</v>
      </c>
      <c r="H31" s="277">
        <v>11.970886800000001</v>
      </c>
      <c r="I31" s="239">
        <v>139.12196660999999</v>
      </c>
      <c r="J31" s="278">
        <v>0</v>
      </c>
      <c r="K31" s="277">
        <v>0</v>
      </c>
      <c r="L31" s="277">
        <v>0</v>
      </c>
      <c r="M31" s="239">
        <v>0</v>
      </c>
      <c r="N31" s="278">
        <v>0</v>
      </c>
      <c r="O31" s="141"/>
    </row>
    <row r="32" spans="2:15" s="60" customFormat="1" hidden="1">
      <c r="B32" s="140"/>
      <c r="C32" s="78" t="s">
        <v>174</v>
      </c>
      <c r="D32" s="78" t="str">
        <f t="shared" si="3"/>
        <v>Q1 2026</v>
      </c>
      <c r="E32" s="330">
        <v>0</v>
      </c>
      <c r="F32" s="331">
        <v>0</v>
      </c>
      <c r="G32" s="331">
        <v>0</v>
      </c>
      <c r="H32" s="331">
        <v>0</v>
      </c>
      <c r="I32" s="331">
        <v>0</v>
      </c>
      <c r="J32" s="331">
        <v>0</v>
      </c>
      <c r="K32" s="331">
        <v>0</v>
      </c>
      <c r="L32" s="331">
        <v>0</v>
      </c>
      <c r="M32" s="317">
        <v>0</v>
      </c>
      <c r="N32" s="332">
        <v>0</v>
      </c>
      <c r="O32" s="141"/>
    </row>
    <row r="33" spans="2:16" s="60" customFormat="1" hidden="1">
      <c r="B33" s="140"/>
      <c r="C33" s="78"/>
      <c r="D33" s="78" t="str">
        <f t="shared" si="3"/>
        <v>Q1 2025</v>
      </c>
      <c r="E33" s="276">
        <v>0</v>
      </c>
      <c r="F33" s="239">
        <v>0</v>
      </c>
      <c r="G33" s="277">
        <v>0</v>
      </c>
      <c r="H33" s="277">
        <v>0</v>
      </c>
      <c r="I33" s="239">
        <v>0</v>
      </c>
      <c r="J33" s="278">
        <v>0</v>
      </c>
      <c r="K33" s="277">
        <v>0</v>
      </c>
      <c r="L33" s="277">
        <v>0</v>
      </c>
      <c r="M33" s="239">
        <v>0</v>
      </c>
      <c r="N33" s="278">
        <v>0</v>
      </c>
      <c r="O33" s="141"/>
    </row>
    <row r="34" spans="2:16" s="60" customFormat="1">
      <c r="B34" s="140"/>
      <c r="C34" s="78" t="s">
        <v>131</v>
      </c>
      <c r="D34" s="78" t="str">
        <f t="shared" si="3"/>
        <v>Q1 2026</v>
      </c>
      <c r="E34" s="330">
        <v>284.53531962</v>
      </c>
      <c r="F34" s="331">
        <v>0</v>
      </c>
      <c r="G34" s="331">
        <v>195</v>
      </c>
      <c r="H34" s="331">
        <v>89.525565999999998</v>
      </c>
      <c r="I34" s="331">
        <v>9.7536199999999993E-3</v>
      </c>
      <c r="J34" s="331">
        <v>0</v>
      </c>
      <c r="K34" s="331">
        <v>0</v>
      </c>
      <c r="L34" s="331">
        <v>0</v>
      </c>
      <c r="M34" s="317">
        <v>0</v>
      </c>
      <c r="N34" s="332">
        <v>0</v>
      </c>
      <c r="O34" s="141"/>
    </row>
    <row r="35" spans="2:16" s="60" customFormat="1">
      <c r="B35" s="140"/>
      <c r="C35" s="78"/>
      <c r="D35" s="78" t="str">
        <f t="shared" si="3"/>
        <v>Q1 2025</v>
      </c>
      <c r="E35" s="276">
        <v>256.59878879000001</v>
      </c>
      <c r="F35" s="239">
        <v>0</v>
      </c>
      <c r="G35" s="277">
        <v>150</v>
      </c>
      <c r="H35" s="277">
        <v>104.46512628000001</v>
      </c>
      <c r="I35" s="239">
        <v>2.1336625100000002</v>
      </c>
      <c r="J35" s="278">
        <v>0</v>
      </c>
      <c r="K35" s="277">
        <v>0</v>
      </c>
      <c r="L35" s="277">
        <v>0</v>
      </c>
      <c r="M35" s="239">
        <v>0</v>
      </c>
      <c r="N35" s="278">
        <v>0</v>
      </c>
      <c r="O35" s="141"/>
    </row>
    <row r="36" spans="2:16" s="60" customFormat="1" hidden="1">
      <c r="B36" s="140"/>
      <c r="C36" s="78" t="s">
        <v>190</v>
      </c>
      <c r="D36" s="78" t="str">
        <f t="shared" si="3"/>
        <v>Q1 2026</v>
      </c>
      <c r="E36" s="330">
        <v>0</v>
      </c>
      <c r="F36" s="331">
        <v>0</v>
      </c>
      <c r="G36" s="331">
        <v>0</v>
      </c>
      <c r="H36" s="331">
        <v>0</v>
      </c>
      <c r="I36" s="331">
        <v>0</v>
      </c>
      <c r="J36" s="331">
        <v>0</v>
      </c>
      <c r="K36" s="331">
        <v>0</v>
      </c>
      <c r="L36" s="331">
        <v>0</v>
      </c>
      <c r="M36" s="317">
        <v>0</v>
      </c>
      <c r="N36" s="332">
        <v>0</v>
      </c>
      <c r="O36" s="141"/>
    </row>
    <row r="37" spans="2:16" s="60" customFormat="1" hidden="1">
      <c r="B37" s="140"/>
      <c r="C37" s="78"/>
      <c r="D37" s="78" t="str">
        <f t="shared" si="3"/>
        <v>Q1 2025</v>
      </c>
      <c r="E37" s="276">
        <v>0</v>
      </c>
      <c r="F37" s="239">
        <v>0</v>
      </c>
      <c r="G37" s="277">
        <v>0</v>
      </c>
      <c r="H37" s="277">
        <v>0</v>
      </c>
      <c r="I37" s="239">
        <v>0</v>
      </c>
      <c r="J37" s="278">
        <v>0</v>
      </c>
      <c r="K37" s="277">
        <v>0</v>
      </c>
      <c r="L37" s="277">
        <v>0</v>
      </c>
      <c r="M37" s="239">
        <v>0</v>
      </c>
      <c r="N37" s="278">
        <v>0</v>
      </c>
      <c r="O37" s="141"/>
    </row>
    <row r="38" spans="2:16" s="60" customFormat="1" hidden="1">
      <c r="B38" s="140"/>
      <c r="C38" s="73" t="s">
        <v>156</v>
      </c>
      <c r="D38" s="78" t="str">
        <f t="shared" si="3"/>
        <v>Q1 2026</v>
      </c>
      <c r="E38" s="330">
        <v>0</v>
      </c>
      <c r="F38" s="331">
        <v>0</v>
      </c>
      <c r="G38" s="331">
        <v>0</v>
      </c>
      <c r="H38" s="331">
        <v>0</v>
      </c>
      <c r="I38" s="331">
        <v>0</v>
      </c>
      <c r="J38" s="331">
        <v>0</v>
      </c>
      <c r="K38" s="331">
        <v>0</v>
      </c>
      <c r="L38" s="331">
        <v>0</v>
      </c>
      <c r="M38" s="317">
        <v>0</v>
      </c>
      <c r="N38" s="332">
        <v>0</v>
      </c>
      <c r="O38" s="141"/>
    </row>
    <row r="39" spans="2:16" s="60" customFormat="1" hidden="1">
      <c r="B39" s="140"/>
      <c r="C39" s="73"/>
      <c r="D39" s="78" t="str">
        <f t="shared" si="3"/>
        <v>Q1 2025</v>
      </c>
      <c r="E39" s="276">
        <v>0</v>
      </c>
      <c r="F39" s="239">
        <v>0</v>
      </c>
      <c r="G39" s="277">
        <v>0</v>
      </c>
      <c r="H39" s="277">
        <v>0</v>
      </c>
      <c r="I39" s="239">
        <v>0</v>
      </c>
      <c r="J39" s="278">
        <v>0</v>
      </c>
      <c r="K39" s="277">
        <v>0</v>
      </c>
      <c r="L39" s="277">
        <v>0</v>
      </c>
      <c r="M39" s="239">
        <v>0</v>
      </c>
      <c r="N39" s="278">
        <v>0</v>
      </c>
      <c r="O39" s="141"/>
    </row>
    <row r="40" spans="2:16" hidden="1">
      <c r="B40" s="140"/>
      <c r="C40" s="73" t="s">
        <v>144</v>
      </c>
      <c r="D40" s="78" t="str">
        <f t="shared" si="3"/>
        <v>Q1 2026</v>
      </c>
      <c r="E40" s="330">
        <v>0</v>
      </c>
      <c r="F40" s="331">
        <v>0</v>
      </c>
      <c r="G40" s="331">
        <v>0</v>
      </c>
      <c r="H40" s="331">
        <v>0</v>
      </c>
      <c r="I40" s="331">
        <v>0</v>
      </c>
      <c r="J40" s="331">
        <v>0</v>
      </c>
      <c r="K40" s="331">
        <v>0</v>
      </c>
      <c r="L40" s="331">
        <v>0</v>
      </c>
      <c r="M40" s="317">
        <v>0</v>
      </c>
      <c r="N40" s="332">
        <v>0</v>
      </c>
      <c r="O40" s="134"/>
      <c r="P40" s="189"/>
    </row>
    <row r="41" spans="2:16" hidden="1">
      <c r="B41" s="140"/>
      <c r="C41" s="73"/>
      <c r="D41" s="78" t="str">
        <f t="shared" si="3"/>
        <v>Q1 2025</v>
      </c>
      <c r="E41" s="276">
        <v>0</v>
      </c>
      <c r="F41" s="239">
        <v>0</v>
      </c>
      <c r="G41" s="277">
        <v>0</v>
      </c>
      <c r="H41" s="277">
        <v>0</v>
      </c>
      <c r="I41" s="239">
        <v>0</v>
      </c>
      <c r="J41" s="278">
        <v>0</v>
      </c>
      <c r="K41" s="277">
        <v>0</v>
      </c>
      <c r="L41" s="277">
        <v>0</v>
      </c>
      <c r="M41" s="239">
        <v>0</v>
      </c>
      <c r="N41" s="278">
        <v>0</v>
      </c>
      <c r="O41" s="134"/>
    </row>
    <row r="42" spans="2:16" hidden="1">
      <c r="B42" s="140"/>
      <c r="C42" s="73" t="s">
        <v>191</v>
      </c>
      <c r="D42" s="78" t="str">
        <f t="shared" si="3"/>
        <v>Q1 2026</v>
      </c>
      <c r="E42" s="330">
        <v>0</v>
      </c>
      <c r="F42" s="331">
        <v>0</v>
      </c>
      <c r="G42" s="331">
        <v>0</v>
      </c>
      <c r="H42" s="331">
        <v>0</v>
      </c>
      <c r="I42" s="331">
        <v>0</v>
      </c>
      <c r="J42" s="331">
        <v>0</v>
      </c>
      <c r="K42" s="331">
        <v>0</v>
      </c>
      <c r="L42" s="331">
        <v>0</v>
      </c>
      <c r="M42" s="317">
        <v>0</v>
      </c>
      <c r="N42" s="332">
        <v>0</v>
      </c>
      <c r="O42" s="134"/>
    </row>
    <row r="43" spans="2:16" hidden="1">
      <c r="B43" s="140"/>
      <c r="C43" s="73"/>
      <c r="D43" s="78" t="str">
        <f t="shared" si="3"/>
        <v>Q1 2025</v>
      </c>
      <c r="E43" s="276">
        <v>0</v>
      </c>
      <c r="F43" s="239">
        <v>0</v>
      </c>
      <c r="G43" s="277">
        <v>0</v>
      </c>
      <c r="H43" s="277">
        <v>0</v>
      </c>
      <c r="I43" s="239">
        <v>0</v>
      </c>
      <c r="J43" s="278">
        <v>0</v>
      </c>
      <c r="K43" s="277">
        <v>0</v>
      </c>
      <c r="L43" s="277">
        <v>0</v>
      </c>
      <c r="M43" s="239">
        <v>0</v>
      </c>
      <c r="N43" s="278">
        <v>0</v>
      </c>
      <c r="O43" s="134"/>
    </row>
    <row r="44" spans="2:16">
      <c r="B44" s="140"/>
      <c r="C44" s="73" t="s">
        <v>133</v>
      </c>
      <c r="D44" s="78" t="str">
        <f t="shared" si="3"/>
        <v>Q1 2026</v>
      </c>
      <c r="E44" s="330">
        <v>18.686087759999999</v>
      </c>
      <c r="F44" s="331">
        <v>18.686087759999999</v>
      </c>
      <c r="G44" s="331">
        <v>0</v>
      </c>
      <c r="H44" s="331">
        <v>0</v>
      </c>
      <c r="I44" s="331">
        <v>0</v>
      </c>
      <c r="J44" s="331">
        <v>0</v>
      </c>
      <c r="K44" s="331">
        <v>18.686087759999999</v>
      </c>
      <c r="L44" s="331">
        <v>0</v>
      </c>
      <c r="M44" s="317">
        <v>0</v>
      </c>
      <c r="N44" s="332">
        <v>0</v>
      </c>
      <c r="O44" s="134"/>
    </row>
    <row r="45" spans="2:16">
      <c r="B45" s="140"/>
      <c r="C45" s="73"/>
      <c r="D45" s="78" t="str">
        <f t="shared" si="3"/>
        <v>Q1 2025</v>
      </c>
      <c r="E45" s="276">
        <v>22.840181040000001</v>
      </c>
      <c r="F45" s="239">
        <v>22.840181040000001</v>
      </c>
      <c r="G45" s="277">
        <v>0</v>
      </c>
      <c r="H45" s="277">
        <v>0</v>
      </c>
      <c r="I45" s="239">
        <v>0</v>
      </c>
      <c r="J45" s="278">
        <v>0</v>
      </c>
      <c r="K45" s="277">
        <v>22.840181040000001</v>
      </c>
      <c r="L45" s="277">
        <v>0</v>
      </c>
      <c r="M45" s="239">
        <v>0</v>
      </c>
      <c r="N45" s="278">
        <v>0</v>
      </c>
      <c r="O45" s="134"/>
    </row>
    <row r="46" spans="2:16">
      <c r="B46" s="140"/>
      <c r="C46" s="73" t="s">
        <v>134</v>
      </c>
      <c r="D46" s="78" t="str">
        <f t="shared" si="3"/>
        <v>Q1 2026</v>
      </c>
      <c r="E46" s="330">
        <v>1087.3733795000001</v>
      </c>
      <c r="F46" s="331">
        <v>0</v>
      </c>
      <c r="G46" s="331">
        <v>550</v>
      </c>
      <c r="H46" s="331">
        <v>0</v>
      </c>
      <c r="I46" s="331">
        <v>0</v>
      </c>
      <c r="J46" s="331">
        <v>0</v>
      </c>
      <c r="K46" s="331">
        <v>370</v>
      </c>
      <c r="L46" s="331">
        <v>125.5733795</v>
      </c>
      <c r="M46" s="317">
        <v>41.8</v>
      </c>
      <c r="N46" s="332">
        <v>0</v>
      </c>
      <c r="O46" s="134"/>
    </row>
    <row r="47" spans="2:16">
      <c r="B47" s="140"/>
      <c r="C47" s="73"/>
      <c r="D47" s="78" t="str">
        <f t="shared" si="3"/>
        <v>Q1 2025</v>
      </c>
      <c r="E47" s="276">
        <v>3177.3251030000001</v>
      </c>
      <c r="F47" s="239">
        <v>0</v>
      </c>
      <c r="G47" s="277">
        <v>2675</v>
      </c>
      <c r="H47" s="277">
        <v>0</v>
      </c>
      <c r="I47" s="239">
        <v>0</v>
      </c>
      <c r="J47" s="278">
        <v>0</v>
      </c>
      <c r="K47" s="277">
        <v>300</v>
      </c>
      <c r="L47" s="277">
        <v>156.72510299999999</v>
      </c>
      <c r="M47" s="239">
        <v>45.6</v>
      </c>
      <c r="N47" s="278">
        <v>0</v>
      </c>
      <c r="O47" s="134"/>
    </row>
    <row r="48" spans="2:16" hidden="1">
      <c r="B48" s="140"/>
      <c r="C48" s="73" t="s">
        <v>138</v>
      </c>
      <c r="D48" s="78" t="str">
        <f t="shared" si="3"/>
        <v>Q1 2026</v>
      </c>
      <c r="E48" s="330">
        <v>0</v>
      </c>
      <c r="F48" s="331">
        <v>0</v>
      </c>
      <c r="G48" s="331">
        <v>0</v>
      </c>
      <c r="H48" s="331">
        <v>0</v>
      </c>
      <c r="I48" s="331">
        <v>0</v>
      </c>
      <c r="J48" s="331">
        <v>0</v>
      </c>
      <c r="K48" s="331">
        <v>0</v>
      </c>
      <c r="L48" s="331">
        <v>0</v>
      </c>
      <c r="M48" s="317">
        <v>0</v>
      </c>
      <c r="N48" s="332">
        <v>0</v>
      </c>
      <c r="O48" s="134"/>
    </row>
    <row r="49" spans="2:15" hidden="1">
      <c r="B49" s="140"/>
      <c r="C49" s="73"/>
      <c r="D49" s="78" t="str">
        <f t="shared" si="3"/>
        <v>Q1 2025</v>
      </c>
      <c r="E49" s="276">
        <v>0</v>
      </c>
      <c r="F49" s="239">
        <v>0</v>
      </c>
      <c r="G49" s="277">
        <v>0</v>
      </c>
      <c r="H49" s="277">
        <v>0</v>
      </c>
      <c r="I49" s="239">
        <v>0</v>
      </c>
      <c r="J49" s="278">
        <v>0</v>
      </c>
      <c r="K49" s="277">
        <v>0</v>
      </c>
      <c r="L49" s="277">
        <v>0</v>
      </c>
      <c r="M49" s="239">
        <v>0</v>
      </c>
      <c r="N49" s="278">
        <v>0</v>
      </c>
      <c r="O49" s="134"/>
    </row>
    <row r="50" spans="2:15">
      <c r="B50" s="140"/>
      <c r="C50" s="73" t="s">
        <v>135</v>
      </c>
      <c r="D50" s="78" t="str">
        <f t="shared" si="3"/>
        <v>Q1 2026</v>
      </c>
      <c r="E50" s="330">
        <v>253.33333343000001</v>
      </c>
      <c r="F50" s="331">
        <v>0</v>
      </c>
      <c r="G50" s="331">
        <v>0</v>
      </c>
      <c r="H50" s="331">
        <v>73.333333429999996</v>
      </c>
      <c r="I50" s="331">
        <v>0</v>
      </c>
      <c r="J50" s="331">
        <v>180</v>
      </c>
      <c r="K50" s="331">
        <v>0</v>
      </c>
      <c r="L50" s="331">
        <v>0</v>
      </c>
      <c r="M50" s="317">
        <v>0</v>
      </c>
      <c r="N50" s="332">
        <v>0</v>
      </c>
      <c r="O50" s="134"/>
    </row>
    <row r="51" spans="2:15">
      <c r="B51" s="140"/>
      <c r="C51" s="73"/>
      <c r="D51" s="78" t="str">
        <f t="shared" si="3"/>
        <v>Q1 2025</v>
      </c>
      <c r="E51" s="276">
        <v>266.66666673999998</v>
      </c>
      <c r="F51" s="239">
        <v>0</v>
      </c>
      <c r="G51" s="277">
        <v>0</v>
      </c>
      <c r="H51" s="277">
        <v>86.666666739999997</v>
      </c>
      <c r="I51" s="239">
        <v>0</v>
      </c>
      <c r="J51" s="278">
        <v>180</v>
      </c>
      <c r="K51" s="277">
        <v>0</v>
      </c>
      <c r="L51" s="277">
        <v>0</v>
      </c>
      <c r="M51" s="239">
        <v>0</v>
      </c>
      <c r="N51" s="278">
        <v>0</v>
      </c>
      <c r="O51" s="134"/>
    </row>
    <row r="52" spans="2:15" hidden="1">
      <c r="B52" s="140"/>
      <c r="C52" s="73" t="s">
        <v>146</v>
      </c>
      <c r="D52" s="78" t="str">
        <f t="shared" si="3"/>
        <v>Q1 2026</v>
      </c>
      <c r="E52" s="330">
        <v>0</v>
      </c>
      <c r="F52" s="331">
        <v>0</v>
      </c>
      <c r="G52" s="331">
        <v>0</v>
      </c>
      <c r="H52" s="331">
        <v>0</v>
      </c>
      <c r="I52" s="331">
        <v>0</v>
      </c>
      <c r="J52" s="331">
        <v>0</v>
      </c>
      <c r="K52" s="331">
        <v>0</v>
      </c>
      <c r="L52" s="331">
        <v>0</v>
      </c>
      <c r="M52" s="317">
        <v>0</v>
      </c>
      <c r="N52" s="332">
        <v>0</v>
      </c>
      <c r="O52" s="134"/>
    </row>
    <row r="53" spans="2:15" hidden="1">
      <c r="B53" s="140"/>
      <c r="C53" s="73"/>
      <c r="D53" s="78" t="str">
        <f t="shared" si="3"/>
        <v>Q1 2025</v>
      </c>
      <c r="E53" s="276">
        <v>0</v>
      </c>
      <c r="F53" s="239">
        <v>0</v>
      </c>
      <c r="G53" s="277">
        <v>0</v>
      </c>
      <c r="H53" s="277">
        <v>0</v>
      </c>
      <c r="I53" s="239">
        <v>0</v>
      </c>
      <c r="J53" s="278">
        <v>0</v>
      </c>
      <c r="K53" s="277">
        <v>0</v>
      </c>
      <c r="L53" s="277">
        <v>0</v>
      </c>
      <c r="M53" s="239">
        <v>0</v>
      </c>
      <c r="N53" s="278">
        <v>0</v>
      </c>
      <c r="O53" s="134"/>
    </row>
    <row r="54" spans="2:15" hidden="1">
      <c r="B54" s="140"/>
      <c r="C54" s="73" t="s">
        <v>136</v>
      </c>
      <c r="D54" s="78" t="str">
        <f t="shared" si="3"/>
        <v>Q1 2026</v>
      </c>
      <c r="E54" s="330">
        <v>0</v>
      </c>
      <c r="F54" s="331">
        <v>0</v>
      </c>
      <c r="G54" s="331">
        <v>0</v>
      </c>
      <c r="H54" s="331">
        <v>0</v>
      </c>
      <c r="I54" s="331">
        <v>0</v>
      </c>
      <c r="J54" s="331">
        <v>0</v>
      </c>
      <c r="K54" s="331">
        <v>0</v>
      </c>
      <c r="L54" s="331">
        <v>0</v>
      </c>
      <c r="M54" s="317">
        <v>0</v>
      </c>
      <c r="N54" s="332">
        <v>0</v>
      </c>
      <c r="O54" s="134"/>
    </row>
    <row r="55" spans="2:15" hidden="1">
      <c r="B55" s="140"/>
      <c r="C55" s="73"/>
      <c r="D55" s="78" t="str">
        <f t="shared" si="3"/>
        <v>Q1 2025</v>
      </c>
      <c r="E55" s="276">
        <v>0</v>
      </c>
      <c r="F55" s="239">
        <v>0</v>
      </c>
      <c r="G55" s="277">
        <v>0</v>
      </c>
      <c r="H55" s="277">
        <v>0</v>
      </c>
      <c r="I55" s="239">
        <v>0</v>
      </c>
      <c r="J55" s="278">
        <v>0</v>
      </c>
      <c r="K55" s="277">
        <v>0</v>
      </c>
      <c r="L55" s="277">
        <v>0</v>
      </c>
      <c r="M55" s="239">
        <v>0</v>
      </c>
      <c r="N55" s="278">
        <v>0</v>
      </c>
      <c r="O55" s="134"/>
    </row>
    <row r="56" spans="2:15">
      <c r="B56" s="140"/>
      <c r="C56" s="73" t="s">
        <v>159</v>
      </c>
      <c r="D56" s="78" t="str">
        <f t="shared" si="3"/>
        <v>Q1 2026</v>
      </c>
      <c r="E56" s="330">
        <v>100</v>
      </c>
      <c r="F56" s="331">
        <v>0</v>
      </c>
      <c r="G56" s="331">
        <v>100</v>
      </c>
      <c r="H56" s="331">
        <v>0</v>
      </c>
      <c r="I56" s="331">
        <v>0</v>
      </c>
      <c r="J56" s="331">
        <v>0</v>
      </c>
      <c r="K56" s="331">
        <v>0</v>
      </c>
      <c r="L56" s="331">
        <v>0</v>
      </c>
      <c r="M56" s="317">
        <v>0</v>
      </c>
      <c r="N56" s="332">
        <v>0</v>
      </c>
      <c r="O56" s="134"/>
    </row>
    <row r="57" spans="2:15">
      <c r="B57" s="140"/>
      <c r="C57" s="73"/>
      <c r="D57" s="78" t="str">
        <f t="shared" si="3"/>
        <v>Q1 2025</v>
      </c>
      <c r="E57" s="276">
        <v>0</v>
      </c>
      <c r="F57" s="239">
        <v>0</v>
      </c>
      <c r="G57" s="277">
        <v>0</v>
      </c>
      <c r="H57" s="277">
        <v>0</v>
      </c>
      <c r="I57" s="239">
        <v>0</v>
      </c>
      <c r="J57" s="278">
        <v>0</v>
      </c>
      <c r="K57" s="277">
        <v>0</v>
      </c>
      <c r="L57" s="277">
        <v>0</v>
      </c>
      <c r="M57" s="239">
        <v>0</v>
      </c>
      <c r="N57" s="278">
        <v>0</v>
      </c>
      <c r="O57" s="134"/>
    </row>
    <row r="58" spans="2:15" hidden="1">
      <c r="B58" s="140"/>
      <c r="C58" s="73" t="s">
        <v>140</v>
      </c>
      <c r="D58" s="78" t="str">
        <f t="shared" si="3"/>
        <v>Q1 2026</v>
      </c>
      <c r="E58" s="330">
        <v>0</v>
      </c>
      <c r="F58" s="331">
        <v>0</v>
      </c>
      <c r="G58" s="331">
        <v>0</v>
      </c>
      <c r="H58" s="331">
        <v>0</v>
      </c>
      <c r="I58" s="331">
        <v>0</v>
      </c>
      <c r="J58" s="331">
        <v>0</v>
      </c>
      <c r="K58" s="331">
        <v>0</v>
      </c>
      <c r="L58" s="331">
        <v>0</v>
      </c>
      <c r="M58" s="317">
        <v>0</v>
      </c>
      <c r="N58" s="332">
        <v>0</v>
      </c>
      <c r="O58" s="134"/>
    </row>
    <row r="59" spans="2:15" hidden="1">
      <c r="B59" s="140"/>
      <c r="C59" s="73"/>
      <c r="D59" s="78" t="str">
        <f t="shared" si="3"/>
        <v>Q1 2025</v>
      </c>
      <c r="E59" s="276">
        <v>0</v>
      </c>
      <c r="F59" s="239">
        <v>0</v>
      </c>
      <c r="G59" s="277">
        <v>0</v>
      </c>
      <c r="H59" s="277">
        <v>0</v>
      </c>
      <c r="I59" s="239">
        <v>0</v>
      </c>
      <c r="J59" s="278">
        <v>0</v>
      </c>
      <c r="K59" s="277">
        <v>0</v>
      </c>
      <c r="L59" s="277">
        <v>0</v>
      </c>
      <c r="M59" s="239">
        <v>0</v>
      </c>
      <c r="N59" s="278">
        <v>0</v>
      </c>
      <c r="O59" s="134"/>
    </row>
    <row r="60" spans="2:15">
      <c r="B60" s="140"/>
      <c r="C60" s="73" t="s">
        <v>137</v>
      </c>
      <c r="D60" s="78" t="str">
        <f t="shared" si="3"/>
        <v>Q1 2026</v>
      </c>
      <c r="E60" s="330">
        <v>197.82413482999999</v>
      </c>
      <c r="F60" s="331">
        <v>0</v>
      </c>
      <c r="G60" s="331">
        <v>0</v>
      </c>
      <c r="H60" s="331">
        <v>172.82413482999999</v>
      </c>
      <c r="I60" s="331">
        <v>25</v>
      </c>
      <c r="J60" s="331">
        <v>0</v>
      </c>
      <c r="K60" s="331">
        <v>0</v>
      </c>
      <c r="L60" s="331">
        <v>0</v>
      </c>
      <c r="M60" s="317">
        <v>0</v>
      </c>
      <c r="N60" s="332">
        <v>0</v>
      </c>
      <c r="O60" s="134"/>
    </row>
    <row r="61" spans="2:15">
      <c r="B61" s="140"/>
      <c r="C61" s="73"/>
      <c r="D61" s="78" t="str">
        <f t="shared" si="3"/>
        <v>Q1 2025</v>
      </c>
      <c r="E61" s="276">
        <v>120.42509115999999</v>
      </c>
      <c r="F61" s="239">
        <v>0</v>
      </c>
      <c r="G61" s="277">
        <v>0</v>
      </c>
      <c r="H61" s="277">
        <v>95.425091159999994</v>
      </c>
      <c r="I61" s="239">
        <v>25</v>
      </c>
      <c r="J61" s="278">
        <v>0</v>
      </c>
      <c r="K61" s="277">
        <v>0</v>
      </c>
      <c r="L61" s="277">
        <v>0</v>
      </c>
      <c r="M61" s="239">
        <v>0</v>
      </c>
      <c r="N61" s="278">
        <v>0</v>
      </c>
      <c r="O61" s="134"/>
    </row>
    <row r="62" spans="2:15" hidden="1">
      <c r="B62" s="140"/>
      <c r="C62" s="73" t="s">
        <v>141</v>
      </c>
      <c r="D62" s="78" t="str">
        <f t="shared" si="3"/>
        <v>Q1 2026</v>
      </c>
      <c r="E62" s="330">
        <v>0</v>
      </c>
      <c r="F62" s="331">
        <v>0</v>
      </c>
      <c r="G62" s="331">
        <v>0</v>
      </c>
      <c r="H62" s="331">
        <v>0</v>
      </c>
      <c r="I62" s="331">
        <v>0</v>
      </c>
      <c r="J62" s="331">
        <v>0</v>
      </c>
      <c r="K62" s="331">
        <v>0</v>
      </c>
      <c r="L62" s="331">
        <v>0</v>
      </c>
      <c r="M62" s="317">
        <v>0</v>
      </c>
      <c r="N62" s="332">
        <v>0</v>
      </c>
      <c r="O62" s="134"/>
    </row>
    <row r="63" spans="2:15" hidden="1">
      <c r="B63" s="140"/>
      <c r="C63" s="73"/>
      <c r="D63" s="78" t="str">
        <f t="shared" si="3"/>
        <v>Q1 2025</v>
      </c>
      <c r="E63" s="276">
        <v>0</v>
      </c>
      <c r="F63" s="239">
        <v>0</v>
      </c>
      <c r="G63" s="277">
        <v>0</v>
      </c>
      <c r="H63" s="277">
        <v>0</v>
      </c>
      <c r="I63" s="239">
        <v>0</v>
      </c>
      <c r="J63" s="278">
        <v>0</v>
      </c>
      <c r="K63" s="277">
        <v>0</v>
      </c>
      <c r="L63" s="277">
        <v>0</v>
      </c>
      <c r="M63" s="239">
        <v>0</v>
      </c>
      <c r="N63" s="278">
        <v>0</v>
      </c>
      <c r="O63" s="134"/>
    </row>
    <row r="64" spans="2:15" hidden="1">
      <c r="B64" s="140"/>
      <c r="C64" s="73" t="s">
        <v>145</v>
      </c>
      <c r="D64" s="78" t="str">
        <f t="shared" si="3"/>
        <v>Q1 2026</v>
      </c>
      <c r="E64" s="330">
        <v>0</v>
      </c>
      <c r="F64" s="331">
        <v>0</v>
      </c>
      <c r="G64" s="331">
        <v>0</v>
      </c>
      <c r="H64" s="331">
        <v>0</v>
      </c>
      <c r="I64" s="331">
        <v>0</v>
      </c>
      <c r="J64" s="331">
        <v>0</v>
      </c>
      <c r="K64" s="331">
        <v>0</v>
      </c>
      <c r="L64" s="331">
        <v>0</v>
      </c>
      <c r="M64" s="317">
        <v>0</v>
      </c>
      <c r="N64" s="332">
        <v>0</v>
      </c>
      <c r="O64" s="134"/>
    </row>
    <row r="65" spans="2:15" hidden="1">
      <c r="B65" s="140"/>
      <c r="C65" s="73"/>
      <c r="D65" s="78" t="str">
        <f t="shared" si="3"/>
        <v>Q1 2025</v>
      </c>
      <c r="E65" s="276">
        <v>0</v>
      </c>
      <c r="F65" s="239">
        <v>0</v>
      </c>
      <c r="G65" s="277">
        <v>0</v>
      </c>
      <c r="H65" s="277">
        <v>0</v>
      </c>
      <c r="I65" s="239">
        <v>0</v>
      </c>
      <c r="J65" s="278">
        <v>0</v>
      </c>
      <c r="K65" s="277">
        <v>0</v>
      </c>
      <c r="L65" s="277">
        <v>0</v>
      </c>
      <c r="M65" s="239">
        <v>0</v>
      </c>
      <c r="N65" s="278">
        <v>0</v>
      </c>
      <c r="O65" s="134"/>
    </row>
    <row r="66" spans="2:15" hidden="1">
      <c r="B66" s="140"/>
      <c r="C66" s="73" t="s">
        <v>192</v>
      </c>
      <c r="D66" s="78" t="str">
        <f t="shared" si="3"/>
        <v>Q1 2026</v>
      </c>
      <c r="E66" s="330">
        <v>0</v>
      </c>
      <c r="F66" s="331">
        <v>0</v>
      </c>
      <c r="G66" s="331">
        <v>0</v>
      </c>
      <c r="H66" s="331">
        <v>0</v>
      </c>
      <c r="I66" s="331">
        <v>0</v>
      </c>
      <c r="J66" s="331">
        <v>0</v>
      </c>
      <c r="K66" s="331">
        <v>0</v>
      </c>
      <c r="L66" s="331">
        <v>0</v>
      </c>
      <c r="M66" s="317">
        <v>0</v>
      </c>
      <c r="N66" s="332">
        <v>0</v>
      </c>
      <c r="O66" s="134"/>
    </row>
    <row r="67" spans="2:15" hidden="1">
      <c r="B67" s="140"/>
      <c r="C67" s="73"/>
      <c r="D67" s="78" t="str">
        <f t="shared" si="3"/>
        <v>Q1 2025</v>
      </c>
      <c r="E67" s="276">
        <v>0</v>
      </c>
      <c r="F67" s="239">
        <v>0</v>
      </c>
      <c r="G67" s="277">
        <v>0</v>
      </c>
      <c r="H67" s="277">
        <v>0</v>
      </c>
      <c r="I67" s="239">
        <v>0</v>
      </c>
      <c r="J67" s="278">
        <v>0</v>
      </c>
      <c r="K67" s="277">
        <v>0</v>
      </c>
      <c r="L67" s="277">
        <v>0</v>
      </c>
      <c r="M67" s="239">
        <v>0</v>
      </c>
      <c r="N67" s="278">
        <v>0</v>
      </c>
      <c r="O67" s="134"/>
    </row>
    <row r="68" spans="2:15" hidden="1">
      <c r="B68" s="140"/>
      <c r="C68" s="73" t="s">
        <v>193</v>
      </c>
      <c r="D68" s="78" t="str">
        <f t="shared" si="3"/>
        <v>Q1 2026</v>
      </c>
      <c r="E68" s="330">
        <v>0</v>
      </c>
      <c r="F68" s="331">
        <v>0</v>
      </c>
      <c r="G68" s="331">
        <v>0</v>
      </c>
      <c r="H68" s="331">
        <v>0</v>
      </c>
      <c r="I68" s="331">
        <v>0</v>
      </c>
      <c r="J68" s="331">
        <v>0</v>
      </c>
      <c r="K68" s="331">
        <v>0</v>
      </c>
      <c r="L68" s="331">
        <v>0</v>
      </c>
      <c r="M68" s="317">
        <v>0</v>
      </c>
      <c r="N68" s="332">
        <v>0</v>
      </c>
      <c r="O68" s="134"/>
    </row>
    <row r="69" spans="2:15" hidden="1">
      <c r="B69" s="140"/>
      <c r="C69" s="73"/>
      <c r="D69" s="78" t="str">
        <f t="shared" si="3"/>
        <v>Q1 2025</v>
      </c>
      <c r="E69" s="276">
        <v>0</v>
      </c>
      <c r="F69" s="239">
        <v>0</v>
      </c>
      <c r="G69" s="277">
        <v>0</v>
      </c>
      <c r="H69" s="277">
        <v>0</v>
      </c>
      <c r="I69" s="239">
        <v>0</v>
      </c>
      <c r="J69" s="278">
        <v>0</v>
      </c>
      <c r="K69" s="277">
        <v>0</v>
      </c>
      <c r="L69" s="277">
        <v>0</v>
      </c>
      <c r="M69" s="239">
        <v>0</v>
      </c>
      <c r="N69" s="278">
        <v>0</v>
      </c>
      <c r="O69" s="134"/>
    </row>
    <row r="70" spans="2:15" hidden="1">
      <c r="B70" s="140"/>
      <c r="C70" s="73" t="s">
        <v>194</v>
      </c>
      <c r="D70" s="78" t="str">
        <f t="shared" si="3"/>
        <v>Q1 2026</v>
      </c>
      <c r="E70" s="330">
        <v>0</v>
      </c>
      <c r="F70" s="331">
        <v>0</v>
      </c>
      <c r="G70" s="331">
        <v>0</v>
      </c>
      <c r="H70" s="331">
        <v>0</v>
      </c>
      <c r="I70" s="331">
        <v>0</v>
      </c>
      <c r="J70" s="331">
        <v>0</v>
      </c>
      <c r="K70" s="331">
        <v>0</v>
      </c>
      <c r="L70" s="331">
        <v>0</v>
      </c>
      <c r="M70" s="317">
        <v>0</v>
      </c>
      <c r="N70" s="332">
        <v>0</v>
      </c>
      <c r="O70" s="134"/>
    </row>
    <row r="71" spans="2:15" hidden="1">
      <c r="B71" s="140"/>
      <c r="C71" s="73"/>
      <c r="D71" s="78" t="str">
        <f t="shared" si="3"/>
        <v>Q1 2025</v>
      </c>
      <c r="E71" s="276">
        <v>0</v>
      </c>
      <c r="F71" s="239">
        <v>0</v>
      </c>
      <c r="G71" s="277">
        <v>0</v>
      </c>
      <c r="H71" s="277">
        <v>0</v>
      </c>
      <c r="I71" s="239">
        <v>0</v>
      </c>
      <c r="J71" s="278">
        <v>0</v>
      </c>
      <c r="K71" s="277">
        <v>0</v>
      </c>
      <c r="L71" s="277">
        <v>0</v>
      </c>
      <c r="M71" s="239">
        <v>0</v>
      </c>
      <c r="N71" s="278">
        <v>0</v>
      </c>
      <c r="O71" s="134"/>
    </row>
    <row r="72" spans="2:15" hidden="1">
      <c r="B72" s="140"/>
      <c r="C72" s="73" t="s">
        <v>160</v>
      </c>
      <c r="D72" s="78" t="str">
        <f t="shared" si="3"/>
        <v>Q1 2026</v>
      </c>
      <c r="E72" s="330">
        <v>0</v>
      </c>
      <c r="F72" s="331">
        <v>0</v>
      </c>
      <c r="G72" s="331">
        <v>0</v>
      </c>
      <c r="H72" s="331">
        <v>0</v>
      </c>
      <c r="I72" s="331">
        <v>0</v>
      </c>
      <c r="J72" s="331">
        <v>0</v>
      </c>
      <c r="K72" s="331">
        <v>0</v>
      </c>
      <c r="L72" s="331">
        <v>0</v>
      </c>
      <c r="M72" s="317">
        <v>0</v>
      </c>
      <c r="N72" s="332">
        <v>0</v>
      </c>
      <c r="O72" s="134"/>
    </row>
    <row r="73" spans="2:15" hidden="1">
      <c r="B73" s="140"/>
      <c r="C73" s="73"/>
      <c r="D73" s="78" t="str">
        <f t="shared" si="3"/>
        <v>Q1 2025</v>
      </c>
      <c r="E73" s="276">
        <v>0</v>
      </c>
      <c r="F73" s="239">
        <v>0</v>
      </c>
      <c r="G73" s="277">
        <v>0</v>
      </c>
      <c r="H73" s="277">
        <v>0</v>
      </c>
      <c r="I73" s="239">
        <v>0</v>
      </c>
      <c r="J73" s="278">
        <v>0</v>
      </c>
      <c r="K73" s="277">
        <v>0</v>
      </c>
      <c r="L73" s="277">
        <v>0</v>
      </c>
      <c r="M73" s="239">
        <v>0</v>
      </c>
      <c r="N73" s="278">
        <v>0</v>
      </c>
      <c r="O73" s="134"/>
    </row>
    <row r="74" spans="2:15" hidden="1">
      <c r="B74" s="140"/>
      <c r="C74" s="73" t="s">
        <v>139</v>
      </c>
      <c r="D74" s="78" t="str">
        <f t="shared" si="3"/>
        <v>Q1 2026</v>
      </c>
      <c r="E74" s="330">
        <v>0</v>
      </c>
      <c r="F74" s="331">
        <v>0</v>
      </c>
      <c r="G74" s="331">
        <v>0</v>
      </c>
      <c r="H74" s="331">
        <v>0</v>
      </c>
      <c r="I74" s="331">
        <v>0</v>
      </c>
      <c r="J74" s="331">
        <v>0</v>
      </c>
      <c r="K74" s="331">
        <v>0</v>
      </c>
      <c r="L74" s="331">
        <v>0</v>
      </c>
      <c r="M74" s="317">
        <v>0</v>
      </c>
      <c r="N74" s="332">
        <v>0</v>
      </c>
      <c r="O74" s="134"/>
    </row>
    <row r="75" spans="2:15" hidden="1">
      <c r="B75" s="140"/>
      <c r="C75" s="73"/>
      <c r="D75" s="78" t="str">
        <f t="shared" si="3"/>
        <v>Q1 2025</v>
      </c>
      <c r="E75" s="276">
        <v>0</v>
      </c>
      <c r="F75" s="239">
        <v>0</v>
      </c>
      <c r="G75" s="277">
        <v>0</v>
      </c>
      <c r="H75" s="277">
        <v>0</v>
      </c>
      <c r="I75" s="239">
        <v>0</v>
      </c>
      <c r="J75" s="278">
        <v>0</v>
      </c>
      <c r="K75" s="277">
        <v>0</v>
      </c>
      <c r="L75" s="277">
        <v>0</v>
      </c>
      <c r="M75" s="239">
        <v>0</v>
      </c>
      <c r="N75" s="278">
        <v>0</v>
      </c>
      <c r="O75" s="134"/>
    </row>
    <row r="76" spans="2:15" hidden="1">
      <c r="B76" s="140"/>
      <c r="C76" s="73" t="s">
        <v>132</v>
      </c>
      <c r="D76" s="78" t="str">
        <f t="shared" si="3"/>
        <v>Q1 2026</v>
      </c>
      <c r="E76" s="330">
        <v>0</v>
      </c>
      <c r="F76" s="331">
        <v>0</v>
      </c>
      <c r="G76" s="331">
        <v>0</v>
      </c>
      <c r="H76" s="331">
        <v>0</v>
      </c>
      <c r="I76" s="331">
        <v>0</v>
      </c>
      <c r="J76" s="331">
        <v>0</v>
      </c>
      <c r="K76" s="331">
        <v>0</v>
      </c>
      <c r="L76" s="331">
        <v>0</v>
      </c>
      <c r="M76" s="317">
        <v>0</v>
      </c>
      <c r="N76" s="332">
        <v>0</v>
      </c>
      <c r="O76" s="134"/>
    </row>
    <row r="77" spans="2:15" hidden="1">
      <c r="B77" s="140"/>
      <c r="C77" s="73"/>
      <c r="D77" s="78" t="str">
        <f t="shared" si="3"/>
        <v>Q1 2025</v>
      </c>
      <c r="E77" s="276">
        <v>0</v>
      </c>
      <c r="F77" s="239">
        <v>0</v>
      </c>
      <c r="G77" s="277">
        <v>0</v>
      </c>
      <c r="H77" s="277">
        <v>0</v>
      </c>
      <c r="I77" s="239">
        <v>0</v>
      </c>
      <c r="J77" s="278">
        <v>0</v>
      </c>
      <c r="K77" s="277">
        <v>0</v>
      </c>
      <c r="L77" s="277">
        <v>0</v>
      </c>
      <c r="M77" s="239">
        <v>0</v>
      </c>
      <c r="N77" s="278">
        <v>0</v>
      </c>
      <c r="O77" s="134"/>
    </row>
    <row r="78" spans="2:15">
      <c r="B78" s="140"/>
      <c r="C78" s="73" t="s">
        <v>173</v>
      </c>
      <c r="D78" s="78" t="str">
        <f t="shared" si="3"/>
        <v>Q1 2026</v>
      </c>
      <c r="E78" s="330">
        <v>25.948632759999999</v>
      </c>
      <c r="F78" s="331">
        <v>25.948632759999999</v>
      </c>
      <c r="G78" s="331">
        <v>0</v>
      </c>
      <c r="H78" s="331">
        <v>0</v>
      </c>
      <c r="I78" s="331">
        <v>0</v>
      </c>
      <c r="J78" s="331">
        <v>0</v>
      </c>
      <c r="K78" s="331">
        <v>0</v>
      </c>
      <c r="L78" s="331">
        <v>0</v>
      </c>
      <c r="M78" s="317">
        <v>0</v>
      </c>
      <c r="N78" s="332">
        <v>25.948632759999999</v>
      </c>
      <c r="O78" s="134"/>
    </row>
    <row r="79" spans="2:15">
      <c r="B79" s="140"/>
      <c r="C79" s="73"/>
      <c r="D79" s="78" t="str">
        <f t="shared" si="3"/>
        <v>Q1 2025</v>
      </c>
      <c r="E79" s="276">
        <v>37.728295410000001</v>
      </c>
      <c r="F79" s="239">
        <v>37.728295410000001</v>
      </c>
      <c r="G79" s="277">
        <v>0</v>
      </c>
      <c r="H79" s="277">
        <v>0</v>
      </c>
      <c r="I79" s="239">
        <v>0</v>
      </c>
      <c r="J79" s="278">
        <v>0</v>
      </c>
      <c r="K79" s="277">
        <v>0</v>
      </c>
      <c r="L79" s="277">
        <v>0</v>
      </c>
      <c r="M79" s="239">
        <v>0</v>
      </c>
      <c r="N79" s="278">
        <v>37.728295410000001</v>
      </c>
      <c r="O79" s="134"/>
    </row>
    <row r="80" spans="2:15" hidden="1">
      <c r="B80" s="140"/>
      <c r="C80" s="73" t="s">
        <v>157</v>
      </c>
      <c r="D80" s="78" t="str">
        <f>D78</f>
        <v>Q1 2026</v>
      </c>
      <c r="E80" s="330">
        <v>0</v>
      </c>
      <c r="F80" s="331">
        <v>0</v>
      </c>
      <c r="G80" s="331">
        <v>0</v>
      </c>
      <c r="H80" s="331">
        <v>0</v>
      </c>
      <c r="I80" s="331">
        <v>0</v>
      </c>
      <c r="J80" s="331">
        <v>0</v>
      </c>
      <c r="K80" s="331">
        <v>0</v>
      </c>
      <c r="L80" s="331">
        <v>0</v>
      </c>
      <c r="M80" s="317">
        <v>0</v>
      </c>
      <c r="N80" s="332">
        <v>0</v>
      </c>
      <c r="O80" s="134"/>
    </row>
    <row r="81" spans="2:15" hidden="1">
      <c r="B81" s="140"/>
      <c r="C81" s="73"/>
      <c r="D81" s="78" t="str">
        <f>D79</f>
        <v>Q1 2025</v>
      </c>
      <c r="E81" s="276">
        <v>0</v>
      </c>
      <c r="F81" s="239">
        <v>0</v>
      </c>
      <c r="G81" s="277">
        <v>0</v>
      </c>
      <c r="H81" s="277">
        <v>0</v>
      </c>
      <c r="I81" s="239">
        <v>0</v>
      </c>
      <c r="J81" s="278">
        <v>0</v>
      </c>
      <c r="K81" s="277">
        <v>0</v>
      </c>
      <c r="L81" s="277">
        <v>0</v>
      </c>
      <c r="M81" s="239">
        <v>0</v>
      </c>
      <c r="N81" s="278">
        <v>0</v>
      </c>
      <c r="O81" s="134"/>
    </row>
    <row r="82" spans="2:15">
      <c r="B82" s="140"/>
      <c r="C82" s="73" t="s">
        <v>246</v>
      </c>
      <c r="D82" s="78" t="str">
        <f>D80</f>
        <v>Q1 2026</v>
      </c>
      <c r="E82" s="330">
        <v>115.83726643</v>
      </c>
      <c r="F82" s="331">
        <v>0</v>
      </c>
      <c r="G82" s="331">
        <v>0</v>
      </c>
      <c r="H82" s="331">
        <v>0</v>
      </c>
      <c r="I82" s="331">
        <v>0</v>
      </c>
      <c r="J82" s="331">
        <v>115.83726643</v>
      </c>
      <c r="K82" s="331">
        <v>0</v>
      </c>
      <c r="L82" s="331">
        <v>0</v>
      </c>
      <c r="M82" s="317">
        <v>0</v>
      </c>
      <c r="N82" s="332">
        <v>0</v>
      </c>
      <c r="O82" s="134"/>
    </row>
    <row r="83" spans="2:15">
      <c r="B83" s="140"/>
      <c r="C83" s="73"/>
      <c r="D83" s="78" t="str">
        <f>D81</f>
        <v>Q1 2025</v>
      </c>
      <c r="E83" s="276">
        <v>39.511353139999997</v>
      </c>
      <c r="F83" s="239">
        <v>0</v>
      </c>
      <c r="G83" s="277">
        <v>0</v>
      </c>
      <c r="H83" s="277">
        <v>0</v>
      </c>
      <c r="I83" s="239">
        <v>0</v>
      </c>
      <c r="J83" s="278">
        <v>39.511353139999997</v>
      </c>
      <c r="K83" s="277">
        <v>0</v>
      </c>
      <c r="L83" s="277">
        <v>0</v>
      </c>
      <c r="M83" s="239">
        <v>0</v>
      </c>
      <c r="N83" s="278">
        <v>0</v>
      </c>
      <c r="O83" s="134"/>
    </row>
    <row r="84" spans="2:15">
      <c r="B84" s="140"/>
      <c r="C84" s="76"/>
      <c r="D84" s="115"/>
      <c r="E84" s="76"/>
      <c r="F84" s="76"/>
      <c r="G84" s="76"/>
      <c r="H84" s="76"/>
      <c r="I84" s="76"/>
      <c r="J84" s="76"/>
      <c r="K84" s="76"/>
      <c r="L84" s="76"/>
      <c r="M84" s="76"/>
      <c r="N84" s="76"/>
      <c r="O84" s="134"/>
    </row>
    <row r="85" spans="2:15">
      <c r="B85" s="140"/>
      <c r="C85" s="358" t="s">
        <v>242</v>
      </c>
      <c r="D85" s="359"/>
      <c r="E85" s="359"/>
      <c r="F85" s="359"/>
      <c r="G85" s="359"/>
      <c r="H85" s="359"/>
      <c r="I85" s="359"/>
      <c r="J85" s="76"/>
      <c r="K85" s="76"/>
      <c r="L85" s="76"/>
      <c r="M85" s="76"/>
      <c r="N85" s="76"/>
      <c r="O85" s="134"/>
    </row>
    <row r="86" spans="2:15">
      <c r="B86" s="140"/>
      <c r="C86" s="358" t="s">
        <v>243</v>
      </c>
      <c r="D86" s="359"/>
      <c r="E86" s="359"/>
      <c r="F86" s="359"/>
      <c r="G86" s="359"/>
      <c r="H86" s="359"/>
      <c r="I86" s="359"/>
      <c r="J86" s="76"/>
      <c r="K86" s="76"/>
      <c r="L86" s="76"/>
      <c r="M86" s="76"/>
      <c r="N86" s="76"/>
      <c r="O86" s="134"/>
    </row>
    <row r="87" spans="2:15">
      <c r="B87" s="140"/>
      <c r="C87" s="76"/>
      <c r="D87" s="115"/>
      <c r="E87" s="76"/>
      <c r="F87" s="76"/>
      <c r="G87" s="76"/>
      <c r="H87" s="76"/>
      <c r="I87" s="76"/>
      <c r="J87" s="76"/>
      <c r="K87" s="76"/>
      <c r="L87" s="76"/>
      <c r="M87" s="76"/>
      <c r="N87" s="76"/>
      <c r="O87" s="134"/>
    </row>
    <row r="88" spans="2:15" ht="25.5" customHeight="1">
      <c r="B88" s="140"/>
      <c r="C88" s="76"/>
      <c r="D88" s="115"/>
      <c r="E88" s="431" t="s">
        <v>30</v>
      </c>
      <c r="F88" s="432"/>
      <c r="G88" s="432"/>
      <c r="H88" s="432"/>
      <c r="I88" s="433"/>
      <c r="J88" s="434" t="s">
        <v>244</v>
      </c>
      <c r="K88" s="435"/>
      <c r="L88" s="435"/>
      <c r="M88" s="435"/>
      <c r="N88" s="435"/>
      <c r="O88" s="134"/>
    </row>
    <row r="89" spans="2:15">
      <c r="B89" s="140"/>
      <c r="C89" s="76"/>
      <c r="D89" s="115"/>
      <c r="E89" s="429" t="s">
        <v>5</v>
      </c>
      <c r="F89" s="360" t="s">
        <v>10</v>
      </c>
      <c r="G89" s="361"/>
      <c r="H89" s="361"/>
      <c r="I89" s="362"/>
      <c r="J89" s="429" t="s">
        <v>5</v>
      </c>
      <c r="K89" s="360" t="s">
        <v>10</v>
      </c>
      <c r="L89" s="361"/>
      <c r="M89" s="361"/>
      <c r="N89" s="362"/>
      <c r="O89" s="134"/>
    </row>
    <row r="90" spans="2:15" ht="33">
      <c r="B90" s="140"/>
      <c r="C90" s="76"/>
      <c r="D90" s="115"/>
      <c r="E90" s="430"/>
      <c r="F90" s="363" t="s">
        <v>15</v>
      </c>
      <c r="G90" s="364" t="s">
        <v>151</v>
      </c>
      <c r="H90" s="364" t="s">
        <v>152</v>
      </c>
      <c r="I90" s="365" t="s">
        <v>16</v>
      </c>
      <c r="J90" s="430"/>
      <c r="K90" s="363" t="s">
        <v>15</v>
      </c>
      <c r="L90" s="364" t="s">
        <v>151</v>
      </c>
      <c r="M90" s="364" t="s">
        <v>152</v>
      </c>
      <c r="N90" s="365" t="s">
        <v>16</v>
      </c>
      <c r="O90" s="134"/>
    </row>
    <row r="91" spans="2:15">
      <c r="B91" s="140"/>
      <c r="E91" s="366" t="str">
        <f t="shared" ref="E91:N91" si="4">Einheit_Waehrung</f>
        <v>Mio. €</v>
      </c>
      <c r="F91" s="156" t="str">
        <f t="shared" si="4"/>
        <v>Mio. €</v>
      </c>
      <c r="G91" s="156" t="str">
        <f t="shared" si="4"/>
        <v>Mio. €</v>
      </c>
      <c r="H91" s="156" t="str">
        <f t="shared" si="4"/>
        <v>Mio. €</v>
      </c>
      <c r="I91" s="156" t="str">
        <f t="shared" si="4"/>
        <v>Mio. €</v>
      </c>
      <c r="J91" s="156" t="str">
        <f t="shared" si="4"/>
        <v>Mio. €</v>
      </c>
      <c r="K91" s="156" t="str">
        <f t="shared" si="4"/>
        <v>Mio. €</v>
      </c>
      <c r="L91" s="156" t="str">
        <f t="shared" si="4"/>
        <v>Mio. €</v>
      </c>
      <c r="M91" s="156" t="str">
        <f t="shared" si="4"/>
        <v>Mio. €</v>
      </c>
      <c r="N91" s="156" t="str">
        <f t="shared" si="4"/>
        <v>Mio. €</v>
      </c>
      <c r="O91" s="134"/>
    </row>
    <row r="92" spans="2:15">
      <c r="B92" s="140"/>
      <c r="C92" s="96" t="s">
        <v>7</v>
      </c>
      <c r="D92" s="96" t="str">
        <f>D12</f>
        <v>Q1 2026</v>
      </c>
      <c r="E92" s="328">
        <f>SUM(F92:I92)</f>
        <v>0</v>
      </c>
      <c r="F92" s="329">
        <f t="shared" ref="F92:I93" si="5">F94+F96+F98</f>
        <v>0</v>
      </c>
      <c r="G92" s="329">
        <f t="shared" si="5"/>
        <v>0</v>
      </c>
      <c r="H92" s="329">
        <f t="shared" si="5"/>
        <v>0</v>
      </c>
      <c r="I92" s="329">
        <f t="shared" si="5"/>
        <v>0</v>
      </c>
      <c r="J92" s="329">
        <f>SUM(K92:N92)</f>
        <v>0</v>
      </c>
      <c r="K92" s="329">
        <f t="shared" ref="K92:N93" si="6">K94+K96+K98</f>
        <v>0</v>
      </c>
      <c r="L92" s="329">
        <f t="shared" si="6"/>
        <v>0</v>
      </c>
      <c r="M92" s="329">
        <f t="shared" si="6"/>
        <v>0</v>
      </c>
      <c r="N92" s="329">
        <f t="shared" si="6"/>
        <v>0</v>
      </c>
      <c r="O92" s="134"/>
    </row>
    <row r="93" spans="2:15">
      <c r="B93" s="140"/>
      <c r="C93" s="76"/>
      <c r="D93" s="78" t="str">
        <f>D13</f>
        <v>Q1 2025</v>
      </c>
      <c r="E93" s="276">
        <f>SUM(F93:I93)</f>
        <v>0</v>
      </c>
      <c r="F93" s="277">
        <f t="shared" si="5"/>
        <v>0</v>
      </c>
      <c r="G93" s="277">
        <f t="shared" si="5"/>
        <v>0</v>
      </c>
      <c r="H93" s="277">
        <f t="shared" si="5"/>
        <v>0</v>
      </c>
      <c r="I93" s="277">
        <f t="shared" si="5"/>
        <v>0</v>
      </c>
      <c r="J93" s="277">
        <f>SUM(K93:N93)</f>
        <v>0</v>
      </c>
      <c r="K93" s="277">
        <f t="shared" si="6"/>
        <v>0</v>
      </c>
      <c r="L93" s="277">
        <f t="shared" si="6"/>
        <v>0</v>
      </c>
      <c r="M93" s="277">
        <f t="shared" si="6"/>
        <v>0</v>
      </c>
      <c r="N93" s="277">
        <f t="shared" si="6"/>
        <v>0</v>
      </c>
      <c r="O93" s="134"/>
    </row>
    <row r="94" spans="2:15">
      <c r="B94" s="140"/>
      <c r="C94" s="78" t="s">
        <v>31</v>
      </c>
      <c r="D94" s="78" t="str">
        <f t="shared" ref="D94:D99" si="7">D92</f>
        <v>Q1 2026</v>
      </c>
      <c r="E94" s="330">
        <f t="shared" ref="E94:E99" si="8">SUM(F94:I94)</f>
        <v>0</v>
      </c>
      <c r="F94" s="329">
        <f t="shared" ref="F94:F99" si="9">F96+F98+F100</f>
        <v>0</v>
      </c>
      <c r="G94" s="329">
        <v>0</v>
      </c>
      <c r="H94" s="329">
        <v>0</v>
      </c>
      <c r="I94" s="329">
        <v>0</v>
      </c>
      <c r="J94" s="329">
        <f t="shared" ref="J94:J99" si="10">SUM(K94:N94)</f>
        <v>0</v>
      </c>
      <c r="K94" s="329">
        <v>0</v>
      </c>
      <c r="L94" s="329">
        <v>0</v>
      </c>
      <c r="M94" s="329">
        <v>0</v>
      </c>
      <c r="N94" s="329">
        <v>0</v>
      </c>
      <c r="O94" s="134"/>
    </row>
    <row r="95" spans="2:15">
      <c r="B95" s="140"/>
      <c r="C95" s="78"/>
      <c r="D95" s="78" t="str">
        <f t="shared" si="7"/>
        <v>Q1 2025</v>
      </c>
      <c r="E95" s="276">
        <f t="shared" si="8"/>
        <v>0</v>
      </c>
      <c r="F95" s="277">
        <f t="shared" si="9"/>
        <v>0</v>
      </c>
      <c r="G95" s="277">
        <v>0</v>
      </c>
      <c r="H95" s="277">
        <v>0</v>
      </c>
      <c r="I95" s="277">
        <v>0</v>
      </c>
      <c r="J95" s="277">
        <f t="shared" si="10"/>
        <v>0</v>
      </c>
      <c r="K95" s="277">
        <v>0</v>
      </c>
      <c r="L95" s="277">
        <v>0</v>
      </c>
      <c r="M95" s="277">
        <v>0</v>
      </c>
      <c r="N95" s="277">
        <v>0</v>
      </c>
      <c r="O95" s="134"/>
    </row>
    <row r="96" spans="2:15">
      <c r="B96" s="140"/>
      <c r="C96" s="78" t="s">
        <v>130</v>
      </c>
      <c r="D96" s="78" t="str">
        <f t="shared" si="7"/>
        <v>Q1 2026</v>
      </c>
      <c r="E96" s="330">
        <f t="shared" si="8"/>
        <v>0</v>
      </c>
      <c r="F96" s="329">
        <f t="shared" si="9"/>
        <v>0</v>
      </c>
      <c r="G96" s="329">
        <v>0</v>
      </c>
      <c r="H96" s="329">
        <v>0</v>
      </c>
      <c r="I96" s="329">
        <v>0</v>
      </c>
      <c r="J96" s="329">
        <f t="shared" si="10"/>
        <v>0</v>
      </c>
      <c r="K96" s="329">
        <v>0</v>
      </c>
      <c r="L96" s="329">
        <v>0</v>
      </c>
      <c r="M96" s="329">
        <v>0</v>
      </c>
      <c r="N96" s="329">
        <v>0</v>
      </c>
      <c r="O96" s="134"/>
    </row>
    <row r="97" spans="2:16">
      <c r="B97" s="140"/>
      <c r="C97" s="78"/>
      <c r="D97" s="78" t="str">
        <f t="shared" si="7"/>
        <v>Q1 2025</v>
      </c>
      <c r="E97" s="276">
        <f t="shared" si="8"/>
        <v>0</v>
      </c>
      <c r="F97" s="277">
        <f t="shared" si="9"/>
        <v>0</v>
      </c>
      <c r="G97" s="277">
        <v>0</v>
      </c>
      <c r="H97" s="277">
        <v>0</v>
      </c>
      <c r="I97" s="277">
        <v>0</v>
      </c>
      <c r="J97" s="277">
        <f t="shared" si="10"/>
        <v>0</v>
      </c>
      <c r="K97" s="277">
        <v>0</v>
      </c>
      <c r="L97" s="277">
        <v>0</v>
      </c>
      <c r="M97" s="277">
        <v>0</v>
      </c>
      <c r="N97" s="277">
        <v>0</v>
      </c>
      <c r="O97" s="134"/>
    </row>
    <row r="98" spans="2:16">
      <c r="B98" s="140"/>
      <c r="C98" s="73" t="s">
        <v>137</v>
      </c>
      <c r="D98" s="78" t="str">
        <f t="shared" si="7"/>
        <v>Q1 2026</v>
      </c>
      <c r="E98" s="330">
        <f t="shared" si="8"/>
        <v>0</v>
      </c>
      <c r="F98" s="329">
        <f t="shared" si="9"/>
        <v>0</v>
      </c>
      <c r="G98" s="329">
        <v>0</v>
      </c>
      <c r="H98" s="329">
        <v>0</v>
      </c>
      <c r="I98" s="329">
        <v>0</v>
      </c>
      <c r="J98" s="329">
        <f t="shared" si="10"/>
        <v>0</v>
      </c>
      <c r="K98" s="329">
        <v>0</v>
      </c>
      <c r="L98" s="329">
        <v>0</v>
      </c>
      <c r="M98" s="329">
        <v>0</v>
      </c>
      <c r="N98" s="329">
        <v>0</v>
      </c>
      <c r="O98" s="134"/>
    </row>
    <row r="99" spans="2:16">
      <c r="B99" s="140"/>
      <c r="C99" s="73"/>
      <c r="D99" s="78" t="str">
        <f t="shared" si="7"/>
        <v>Q1 2025</v>
      </c>
      <c r="E99" s="276">
        <f t="shared" si="8"/>
        <v>0</v>
      </c>
      <c r="F99" s="277">
        <f t="shared" si="9"/>
        <v>0</v>
      </c>
      <c r="G99" s="277">
        <v>0</v>
      </c>
      <c r="H99" s="277">
        <v>0</v>
      </c>
      <c r="I99" s="277">
        <v>0</v>
      </c>
      <c r="J99" s="277">
        <f t="shared" si="10"/>
        <v>0</v>
      </c>
      <c r="K99" s="277">
        <v>0</v>
      </c>
      <c r="L99" s="277">
        <v>0</v>
      </c>
      <c r="M99" s="277">
        <v>0</v>
      </c>
      <c r="N99" s="277">
        <v>0</v>
      </c>
      <c r="O99" s="134"/>
    </row>
    <row r="100" spans="2:16" ht="13.8" thickBot="1">
      <c r="B100" s="136"/>
      <c r="C100" s="137"/>
      <c r="D100" s="137"/>
      <c r="E100" s="137"/>
      <c r="F100" s="137"/>
      <c r="G100" s="137"/>
      <c r="H100" s="137"/>
      <c r="I100" s="137"/>
      <c r="J100" s="137"/>
      <c r="K100" s="137"/>
      <c r="L100" s="137"/>
      <c r="M100" s="137"/>
      <c r="N100" s="137"/>
      <c r="O100" s="138"/>
      <c r="P100" s="189"/>
    </row>
  </sheetData>
  <mergeCells count="4">
    <mergeCell ref="E89:E90"/>
    <mergeCell ref="J89:J90"/>
    <mergeCell ref="E88:I88"/>
    <mergeCell ref="J88:N88"/>
  </mergeCells>
  <phoneticPr fontId="2" type="noConversion"/>
  <printOptions horizontalCentered="1"/>
  <pageMargins left="0.39370078740157483" right="0.39370078740157483" top="0.39370078740157483" bottom="0.78740157480314965" header="0.31496062992125984" footer="0.51181102362204722"/>
  <pageSetup paperSize="9" scale="58" orientation="landscape" r:id="rId1"/>
  <headerFooter alignWithMargins="0">
    <oddHeader>&amp;R&amp;16&amp;G</oddHeader>
    <oddFooter>&amp;CSeite 11</oddFooter>
  </headerFooter>
  <rowBreaks count="3" manualBreakCount="3">
    <brk id="5" max="16383" man="1"/>
    <brk id="6" max="16383" man="1"/>
    <brk id="10" max="16383" man="1"/>
  </rowBreaks>
  <customProperties>
    <customPr name="_pios_id" r:id="rId2"/>
  </customProperties>
  <ignoredErrors>
    <ignoredError sqref="J99" formulaRange="1"/>
    <ignoredError sqref="J92:J93 G13" formula="1"/>
  </ignoredError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3"/>
  <dimension ref="B1:K27"/>
  <sheetViews>
    <sheetView showGridLines="0" showRowColHeaders="0" zoomScaleNormal="75" workbookViewId="0">
      <selection activeCell="F24" sqref="F24"/>
    </sheetView>
  </sheetViews>
  <sheetFormatPr baseColWidth="10" defaultColWidth="14.88671875" defaultRowHeight="15"/>
  <cols>
    <col min="1" max="1" width="0.88671875" style="8" customWidth="1"/>
    <col min="2" max="2" width="15.109375" style="8" customWidth="1"/>
    <col min="3" max="3" width="12.33203125" style="8" customWidth="1"/>
    <col min="4" max="4" width="3.5546875" style="29" customWidth="1"/>
    <col min="5" max="5" width="15.5546875" style="8" customWidth="1"/>
    <col min="6" max="6" width="56.33203125" style="8" customWidth="1"/>
    <col min="7" max="7" width="4.33203125" style="29" customWidth="1"/>
    <col min="8" max="8" width="15.109375" style="8" customWidth="1"/>
    <col min="9" max="9" width="19.44140625" style="8" customWidth="1"/>
    <col min="10" max="10" width="23.109375" style="8" customWidth="1"/>
    <col min="11" max="11" width="4.44140625" style="8" customWidth="1"/>
    <col min="12" max="16384" width="14.88671875" style="8"/>
  </cols>
  <sheetData>
    <row r="1" spans="2:11" s="48" customFormat="1" ht="5.0999999999999996" customHeight="1">
      <c r="D1" s="53"/>
      <c r="G1" s="53"/>
    </row>
    <row r="2" spans="2:11">
      <c r="B2" s="17" t="s">
        <v>42</v>
      </c>
      <c r="C2" s="39" t="s">
        <v>21</v>
      </c>
      <c r="D2" s="30"/>
      <c r="E2" s="17" t="s">
        <v>42</v>
      </c>
      <c r="F2" s="42" t="s">
        <v>57</v>
      </c>
      <c r="G2" s="27"/>
      <c r="H2" s="17" t="s">
        <v>42</v>
      </c>
      <c r="I2" s="45" t="s">
        <v>22</v>
      </c>
      <c r="J2" s="46"/>
      <c r="K2" s="7"/>
    </row>
    <row r="3" spans="2:11">
      <c r="B3" s="18" t="s">
        <v>43</v>
      </c>
      <c r="C3" s="40" t="s">
        <v>101</v>
      </c>
      <c r="D3" s="19"/>
      <c r="E3" s="23" t="s">
        <v>58</v>
      </c>
      <c r="F3" s="33" t="s">
        <v>8</v>
      </c>
      <c r="G3" s="21"/>
      <c r="H3" s="21"/>
      <c r="I3" s="47" t="s">
        <v>23</v>
      </c>
      <c r="J3" s="48"/>
    </row>
    <row r="4" spans="2:11">
      <c r="B4" s="18" t="s">
        <v>44</v>
      </c>
      <c r="C4" s="41">
        <v>2012</v>
      </c>
      <c r="D4" s="20"/>
      <c r="E4" s="24" t="s">
        <v>59</v>
      </c>
      <c r="F4" s="33" t="s">
        <v>26</v>
      </c>
      <c r="G4" s="16"/>
      <c r="H4" s="28" t="s">
        <v>70</v>
      </c>
      <c r="I4" s="49" t="s">
        <v>98</v>
      </c>
      <c r="J4" s="54" t="s">
        <v>93</v>
      </c>
    </row>
    <row r="5" spans="2:11">
      <c r="B5" s="18" t="s">
        <v>45</v>
      </c>
      <c r="C5" s="41">
        <v>9</v>
      </c>
      <c r="D5" s="20"/>
      <c r="E5" s="24" t="s">
        <v>60</v>
      </c>
      <c r="F5" s="33" t="str">
        <f>(Institut &amp; ", erstellt am " &amp; TEXT(ErstDatum, "TT-MMMM-JJJJ") &amp; " mit " &amp; Version &amp; " bei " &amp; AusfInstitut)</f>
        <v>vdp, erstellt am 14-November-2012 mit V2.70(2.61) bei vdp</v>
      </c>
      <c r="G5" s="16"/>
      <c r="H5" s="28" t="s">
        <v>71</v>
      </c>
      <c r="I5" s="50" t="s">
        <v>97</v>
      </c>
      <c r="J5" s="48"/>
    </row>
    <row r="6" spans="2:11">
      <c r="B6" s="18" t="s">
        <v>46</v>
      </c>
      <c r="C6" s="34" t="s">
        <v>27</v>
      </c>
      <c r="D6" s="21"/>
      <c r="E6" s="25" t="s">
        <v>61</v>
      </c>
      <c r="F6" s="33" t="s">
        <v>24</v>
      </c>
      <c r="G6" s="21"/>
      <c r="H6" s="28" t="s">
        <v>72</v>
      </c>
      <c r="I6" s="52" t="s">
        <v>99</v>
      </c>
      <c r="J6" s="48" t="s">
        <v>91</v>
      </c>
    </row>
    <row r="7" spans="2:11">
      <c r="B7" s="18" t="s">
        <v>47</v>
      </c>
      <c r="C7" s="34" t="s">
        <v>25</v>
      </c>
      <c r="D7" s="21"/>
      <c r="E7" s="25" t="s">
        <v>62</v>
      </c>
      <c r="F7" s="33" t="str">
        <f>IF(LOWER(Institut)="vdp","Verband",IF(UPPER(Institut)="VDH","Verband","Institut " &amp; Institut))</f>
        <v>Verband</v>
      </c>
      <c r="G7" s="21"/>
      <c r="H7" s="25" t="s">
        <v>87</v>
      </c>
      <c r="I7" s="51" t="s">
        <v>108</v>
      </c>
      <c r="J7" s="31" t="s">
        <v>90</v>
      </c>
    </row>
    <row r="8" spans="2:11">
      <c r="B8" s="18" t="s">
        <v>74</v>
      </c>
      <c r="C8" s="34" t="s">
        <v>102</v>
      </c>
      <c r="D8" s="21"/>
      <c r="E8" s="25" t="s">
        <v>68</v>
      </c>
      <c r="F8" s="44" t="str">
        <f>IF(AuswertBasis = "Verband",IF(TvDatenart = "T","vdp-Mitgliedsinstitute",IF(TvDatenart = "F","Fremdinstitute",IF(TvDatenart = "*","alle Pfandbriefemittenten","???"))),AuswertBasis)</f>
        <v>vdp-Mitgliedsinstitute</v>
      </c>
      <c r="G8" s="21"/>
      <c r="H8" s="25" t="s">
        <v>88</v>
      </c>
      <c r="I8" s="51" t="s">
        <v>76</v>
      </c>
      <c r="J8" s="31" t="s">
        <v>89</v>
      </c>
    </row>
    <row r="9" spans="2:11">
      <c r="B9" s="18" t="s">
        <v>48</v>
      </c>
      <c r="C9" s="34" t="s">
        <v>32</v>
      </c>
      <c r="D9" s="21"/>
      <c r="E9" s="25" t="s">
        <v>63</v>
      </c>
      <c r="F9" s="43">
        <f>DATE(AktJahr,AktMonat+1,0)</f>
        <v>41182</v>
      </c>
      <c r="G9" s="19"/>
      <c r="H9" s="15"/>
      <c r="I9" s="16"/>
    </row>
    <row r="10" spans="2:11">
      <c r="B10" s="18" t="s">
        <v>49</v>
      </c>
      <c r="C10" s="34" t="s">
        <v>33</v>
      </c>
      <c r="D10" s="21"/>
      <c r="E10" s="25" t="s">
        <v>64</v>
      </c>
      <c r="F10" s="44" t="str">
        <f>"V" &amp; ProgVersNr &amp; "(" &amp; MapVersNr &amp; ")"</f>
        <v>V2.70(2.61)</v>
      </c>
      <c r="G10" s="31"/>
      <c r="H10" s="15"/>
      <c r="I10" s="16"/>
    </row>
    <row r="11" spans="2:11">
      <c r="B11" s="18" t="s">
        <v>50</v>
      </c>
      <c r="C11" s="35" t="s">
        <v>103</v>
      </c>
      <c r="D11" s="22"/>
      <c r="E11" s="26" t="s">
        <v>65</v>
      </c>
      <c r="F11" s="44" t="str">
        <f>WaehrEinheit &amp;". "&amp;Waehrung</f>
        <v>Mio. €</v>
      </c>
      <c r="G11" s="31"/>
      <c r="H11" s="15"/>
      <c r="I11" s="16"/>
    </row>
    <row r="12" spans="2:11">
      <c r="B12" s="18" t="s">
        <v>51</v>
      </c>
      <c r="C12" s="35" t="s">
        <v>104</v>
      </c>
      <c r="D12" s="22"/>
      <c r="E12" s="26" t="s">
        <v>66</v>
      </c>
      <c r="F12" s="44" t="str">
        <f xml:space="preserve"> (AktMonat / 3) &amp; ". Quartal"</f>
        <v>3. Quartal</v>
      </c>
      <c r="G12" s="31"/>
      <c r="H12" s="12"/>
      <c r="I12" s="12"/>
    </row>
    <row r="13" spans="2:11">
      <c r="B13" s="18" t="s">
        <v>52</v>
      </c>
      <c r="C13" s="34" t="s">
        <v>25</v>
      </c>
      <c r="D13" s="21"/>
      <c r="E13" s="25" t="s">
        <v>67</v>
      </c>
      <c r="F13" s="44" t="str">
        <f xml:space="preserve"> AktQuartal &amp; " " &amp; AktJahr &amp; IF(AuswertBasis = "Verband"," (" &amp; TvInstitute &amp; ")","")</f>
        <v>3. Quartal 2012 (vdp-Mitgliedsinstitute)</v>
      </c>
      <c r="G13" s="31"/>
      <c r="H13" s="12"/>
      <c r="I13" s="12"/>
    </row>
    <row r="14" spans="2:11">
      <c r="B14" s="18" t="s">
        <v>53</v>
      </c>
      <c r="C14" s="34" t="s">
        <v>2</v>
      </c>
      <c r="D14" s="21"/>
      <c r="E14" s="25" t="s">
        <v>69</v>
      </c>
      <c r="F14" s="44" t="str">
        <f xml:space="preserve"> "Q" &amp; (AktMonat / 3)</f>
        <v>Q3</v>
      </c>
      <c r="G14" s="31"/>
      <c r="H14" s="12"/>
      <c r="I14" s="12"/>
    </row>
    <row r="15" spans="2:11">
      <c r="B15" s="18" t="s">
        <v>54</v>
      </c>
      <c r="C15" s="34" t="s">
        <v>27</v>
      </c>
      <c r="D15" s="21"/>
      <c r="E15" s="18" t="s">
        <v>81</v>
      </c>
      <c r="F15" s="57" t="str">
        <f>IF(KzRbwBerH="I",F21,IF(KzRbwBerH="S",F22,IF(KzRbwBerH="D",F23,"* -")))</f>
        <v>* -</v>
      </c>
      <c r="G15" s="31"/>
      <c r="H15" s="12"/>
      <c r="I15" s="12"/>
    </row>
    <row r="16" spans="2:11">
      <c r="B16" s="18" t="s">
        <v>55</v>
      </c>
      <c r="C16" s="34">
        <v>1</v>
      </c>
      <c r="D16" s="21"/>
      <c r="E16" s="18" t="s">
        <v>82</v>
      </c>
      <c r="F16" s="57" t="str">
        <f>IF(KzRbwBerO="I",F21,IF(KzRbwBerO="S",F22,IF(KzRbwBerO="D",F23,"* -")))</f>
        <v>* -</v>
      </c>
      <c r="H16" s="12"/>
      <c r="I16" s="12"/>
    </row>
    <row r="17" spans="2:9">
      <c r="B17" s="18" t="s">
        <v>56</v>
      </c>
      <c r="C17" s="34" t="s">
        <v>106</v>
      </c>
      <c r="D17" s="21"/>
      <c r="E17" s="18" t="s">
        <v>83</v>
      </c>
      <c r="F17" s="57" t="str">
        <f>IF(KzRbwBerS="I",F21,IF(KzRbwBerS="S",F22,IF(KzRbwBerS="D",F23,"* -")))</f>
        <v>* -</v>
      </c>
      <c r="H17" s="12"/>
      <c r="I17" s="12"/>
    </row>
    <row r="18" spans="2:9">
      <c r="B18" s="18" t="s">
        <v>75</v>
      </c>
      <c r="C18" s="34" t="s">
        <v>76</v>
      </c>
      <c r="D18" s="21"/>
      <c r="E18" s="18" t="s">
        <v>84</v>
      </c>
      <c r="F18" s="57" t="str">
        <f>IF(KzRbwBerF="I",F21,IF(KzRbwBerF="S",F22,IF(KzRbwBerF="D",F23,"* -")))</f>
        <v>* -</v>
      </c>
      <c r="G18" s="31"/>
      <c r="H18" s="12"/>
      <c r="I18" s="12"/>
    </row>
    <row r="19" spans="2:9">
      <c r="B19" s="18" t="s">
        <v>77</v>
      </c>
      <c r="C19" s="36"/>
      <c r="D19" s="16"/>
      <c r="E19" s="12"/>
      <c r="F19" s="58"/>
      <c r="G19" s="31"/>
      <c r="H19" s="16"/>
      <c r="I19" s="16"/>
    </row>
    <row r="20" spans="2:9">
      <c r="B20" s="18" t="s">
        <v>78</v>
      </c>
      <c r="C20" s="36"/>
      <c r="D20" s="16"/>
      <c r="E20" s="12"/>
      <c r="F20" s="12"/>
      <c r="G20" s="16"/>
      <c r="H20" s="16"/>
      <c r="I20" s="16"/>
    </row>
    <row r="21" spans="2:9">
      <c r="B21" s="18" t="s">
        <v>79</v>
      </c>
      <c r="C21" s="36"/>
      <c r="D21" s="16"/>
      <c r="E21" s="55" t="s">
        <v>94</v>
      </c>
      <c r="F21" s="56" t="s">
        <v>96</v>
      </c>
      <c r="G21" s="16"/>
      <c r="H21" s="16"/>
      <c r="I21" s="16"/>
    </row>
    <row r="22" spans="2:9">
      <c r="B22" s="18" t="s">
        <v>80</v>
      </c>
      <c r="C22" s="36"/>
      <c r="D22" s="16"/>
      <c r="E22" s="55"/>
      <c r="F22" s="56" t="s">
        <v>95</v>
      </c>
      <c r="G22" s="16"/>
      <c r="H22" s="16"/>
      <c r="I22" s="16"/>
    </row>
    <row r="23" spans="2:9">
      <c r="B23" s="18" t="s">
        <v>86</v>
      </c>
      <c r="C23" s="37" t="s">
        <v>107</v>
      </c>
      <c r="D23" s="16"/>
      <c r="E23" s="55"/>
      <c r="F23" s="56" t="s">
        <v>100</v>
      </c>
      <c r="G23" s="16"/>
      <c r="H23" s="12"/>
      <c r="I23" s="12"/>
    </row>
    <row r="24" spans="2:9">
      <c r="B24" s="18" t="s">
        <v>85</v>
      </c>
      <c r="C24" s="38" t="s">
        <v>105</v>
      </c>
      <c r="D24" s="16"/>
      <c r="G24" s="16"/>
      <c r="H24" s="12"/>
      <c r="I24" s="12"/>
    </row>
    <row r="25" spans="2:9">
      <c r="C25" s="12"/>
      <c r="D25" s="16"/>
      <c r="H25" s="12"/>
    </row>
    <row r="27" spans="2:9">
      <c r="B27" s="48" t="s">
        <v>73</v>
      </c>
    </row>
  </sheetData>
  <phoneticPr fontId="4" type="noConversion"/>
  <printOptions horizontalCentered="1" verticalCentered="1" gridLinesSet="0"/>
  <pageMargins left="0.39370078740157483" right="0.39370078740157483" top="1.1811023622047245" bottom="0.78740157480314965" header="0.51181102362204722" footer="0.51181102362204722"/>
  <pageSetup paperSize="9" orientation="landscape" horizontalDpi="300" verticalDpi="300" r:id="rId1"/>
  <headerFooter alignWithMargins="0"/>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B1:Z100"/>
  <sheetViews>
    <sheetView showGridLines="0" zoomScaleNormal="100" zoomScaleSheetLayoutView="100" workbookViewId="0"/>
  </sheetViews>
  <sheetFormatPr baseColWidth="10" defaultColWidth="6.33203125" defaultRowHeight="13.2"/>
  <cols>
    <col min="1" max="1" width="2.6640625" style="59" customWidth="1"/>
    <col min="2" max="2" width="2" style="59" customWidth="1"/>
    <col min="3" max="3" width="25.109375" style="59" customWidth="1"/>
    <col min="4" max="4" width="9.6640625" style="59" customWidth="1"/>
    <col min="5" max="6" width="15.6640625" style="59" customWidth="1"/>
    <col min="7" max="14" width="13.6640625" style="59" customWidth="1"/>
    <col min="15" max="15" width="2" style="59" customWidth="1"/>
    <col min="16" max="16384" width="6.33203125" style="59"/>
  </cols>
  <sheetData>
    <row r="1" spans="2:26" ht="102.75" customHeight="1" thickBot="1"/>
    <row r="2" spans="2:26">
      <c r="B2" s="129"/>
      <c r="C2" s="109"/>
      <c r="D2" s="130"/>
      <c r="E2" s="131"/>
      <c r="F2" s="131"/>
      <c r="G2" s="131"/>
      <c r="H2" s="131"/>
      <c r="I2" s="131"/>
      <c r="J2" s="131"/>
      <c r="K2" s="131"/>
      <c r="L2" s="131"/>
      <c r="M2" s="131"/>
      <c r="N2" s="131"/>
      <c r="O2" s="139"/>
    </row>
    <row r="3" spans="2:26" s="60" customFormat="1">
      <c r="B3" s="140"/>
      <c r="C3" s="207" t="s">
        <v>404</v>
      </c>
      <c r="D3" s="103"/>
      <c r="E3" s="100"/>
      <c r="F3" s="100"/>
      <c r="G3" s="115"/>
      <c r="H3" s="115"/>
      <c r="I3" s="115"/>
      <c r="J3" s="115"/>
      <c r="K3" s="115"/>
      <c r="L3" s="115"/>
      <c r="M3" s="115"/>
      <c r="N3" s="115"/>
      <c r="O3" s="141"/>
    </row>
    <row r="4" spans="2:26" s="60" customFormat="1">
      <c r="B4" s="140"/>
      <c r="C4" s="104" t="s">
        <v>405</v>
      </c>
      <c r="D4" s="104"/>
      <c r="E4" s="104"/>
      <c r="F4" s="104"/>
      <c r="G4" s="115"/>
      <c r="H4" s="115"/>
      <c r="I4" s="115"/>
      <c r="J4" s="115"/>
      <c r="K4" s="115"/>
      <c r="L4" s="115"/>
      <c r="M4" s="115"/>
      <c r="N4" s="115"/>
      <c r="O4" s="141"/>
    </row>
    <row r="5" spans="2:26" s="60" customFormat="1">
      <c r="B5" s="140"/>
      <c r="C5" s="4"/>
      <c r="D5" s="104"/>
      <c r="E5" s="104"/>
      <c r="F5" s="104"/>
      <c r="G5" s="115"/>
      <c r="H5" s="115"/>
      <c r="I5" s="115"/>
      <c r="J5" s="115"/>
      <c r="K5" s="115"/>
      <c r="L5" s="115"/>
      <c r="M5" s="115"/>
      <c r="N5" s="115"/>
      <c r="O5" s="141"/>
    </row>
    <row r="6" spans="2:26" s="11" customFormat="1" ht="15">
      <c r="B6" s="140"/>
      <c r="C6" s="64"/>
      <c r="D6" s="66"/>
      <c r="E6" s="66"/>
      <c r="F6" s="66"/>
      <c r="G6" s="102"/>
      <c r="H6" s="102"/>
      <c r="I6" s="102"/>
      <c r="J6" s="102"/>
      <c r="K6" s="102"/>
      <c r="L6" s="102"/>
      <c r="M6" s="102"/>
      <c r="N6" s="102"/>
      <c r="O6" s="116"/>
    </row>
    <row r="7" spans="2:26" s="60" customFormat="1" ht="12.75" customHeight="1">
      <c r="B7" s="140"/>
      <c r="C7" s="77"/>
      <c r="D7" s="115"/>
      <c r="E7" s="280" t="s">
        <v>407</v>
      </c>
      <c r="F7" s="282"/>
      <c r="G7" s="282"/>
      <c r="H7" s="282"/>
      <c r="I7" s="282"/>
      <c r="J7" s="282"/>
      <c r="K7" s="282"/>
      <c r="L7" s="282"/>
      <c r="M7" s="282"/>
      <c r="N7" s="282"/>
      <c r="O7" s="142"/>
      <c r="P7" s="88"/>
      <c r="Q7" s="88"/>
      <c r="R7" s="88"/>
      <c r="S7" s="88"/>
      <c r="T7" s="88"/>
      <c r="U7" s="88"/>
      <c r="V7" s="88"/>
      <c r="W7" s="88"/>
      <c r="X7" s="88"/>
      <c r="Y7" s="88"/>
      <c r="Z7" s="86"/>
    </row>
    <row r="8" spans="2:26" s="60" customFormat="1" ht="12.75" customHeight="1">
      <c r="B8" s="140"/>
      <c r="C8" s="77"/>
      <c r="D8" s="115"/>
      <c r="E8" s="281"/>
      <c r="F8" s="290"/>
      <c r="G8" s="292"/>
      <c r="H8" s="287"/>
      <c r="I8" s="287"/>
      <c r="J8" s="287"/>
      <c r="K8" s="292"/>
      <c r="L8" s="287"/>
      <c r="M8" s="287"/>
      <c r="N8" s="287"/>
      <c r="O8" s="141"/>
      <c r="P8" s="288"/>
      <c r="Q8" s="288"/>
      <c r="R8" s="288"/>
      <c r="S8" s="288"/>
      <c r="T8" s="288"/>
      <c r="U8" s="288"/>
      <c r="V8" s="288"/>
      <c r="W8" s="288"/>
      <c r="X8" s="288"/>
      <c r="Y8" s="288"/>
      <c r="Z8" s="288"/>
    </row>
    <row r="9" spans="2:26" s="60" customFormat="1" ht="12.75" customHeight="1">
      <c r="B9" s="140"/>
      <c r="C9" s="77"/>
      <c r="D9" s="80"/>
      <c r="E9" s="281" t="s">
        <v>293</v>
      </c>
      <c r="F9" s="289"/>
      <c r="G9" s="283" t="s">
        <v>295</v>
      </c>
      <c r="H9" s="284"/>
      <c r="I9" s="284"/>
      <c r="J9" s="285"/>
      <c r="K9" s="291" t="s">
        <v>408</v>
      </c>
      <c r="L9" s="285"/>
      <c r="M9" s="285"/>
      <c r="N9" s="285"/>
      <c r="O9" s="141"/>
    </row>
    <row r="10" spans="2:26" s="60" customFormat="1" ht="56.25" customHeight="1">
      <c r="B10" s="140"/>
      <c r="C10" s="77"/>
      <c r="D10" s="115"/>
      <c r="E10" s="95"/>
      <c r="F10" s="286" t="s">
        <v>409</v>
      </c>
      <c r="G10" s="166" t="s">
        <v>410</v>
      </c>
      <c r="H10" s="1" t="s">
        <v>411</v>
      </c>
      <c r="I10" s="1" t="s">
        <v>412</v>
      </c>
      <c r="J10" s="167" t="s">
        <v>413</v>
      </c>
      <c r="K10" s="166" t="s">
        <v>410</v>
      </c>
      <c r="L10" s="1" t="s">
        <v>411</v>
      </c>
      <c r="M10" s="1" t="s">
        <v>412</v>
      </c>
      <c r="N10" s="167" t="s">
        <v>413</v>
      </c>
      <c r="O10" s="143"/>
    </row>
    <row r="11" spans="2:26" s="60" customFormat="1">
      <c r="B11" s="140"/>
      <c r="C11" s="186"/>
      <c r="D11" s="186"/>
      <c r="E11" s="366" t="s">
        <v>260</v>
      </c>
      <c r="F11" s="366" t="s">
        <v>260</v>
      </c>
      <c r="G11" s="366" t="s">
        <v>260</v>
      </c>
      <c r="H11" s="366" t="s">
        <v>260</v>
      </c>
      <c r="I11" s="366" t="s">
        <v>260</v>
      </c>
      <c r="J11" s="366" t="s">
        <v>260</v>
      </c>
      <c r="K11" s="366" t="s">
        <v>260</v>
      </c>
      <c r="L11" s="366" t="s">
        <v>260</v>
      </c>
      <c r="M11" s="366" t="s">
        <v>260</v>
      </c>
      <c r="N11" s="366" t="s">
        <v>260</v>
      </c>
      <c r="O11" s="144"/>
    </row>
    <row r="12" spans="2:26" s="150" customFormat="1">
      <c r="B12" s="140"/>
      <c r="C12" s="96" t="s">
        <v>301</v>
      </c>
      <c r="D12" s="96" t="str">
        <f>'§28(3)'!D12</f>
        <v>Q1 2026</v>
      </c>
      <c r="E12" s="328">
        <f>'§28(3)'!E12</f>
        <v>6195.5087091400001</v>
      </c>
      <c r="F12" s="329">
        <f>'§28(3)'!F12</f>
        <v>74.19773056999999</v>
      </c>
      <c r="G12" s="329">
        <f>'§28(3)'!G12</f>
        <v>1309.1130194899999</v>
      </c>
      <c r="H12" s="329">
        <f>'§28(3)'!H12</f>
        <v>2004.2006983900001</v>
      </c>
      <c r="I12" s="329">
        <f>'§28(3)'!I12</f>
        <v>710.75586480999993</v>
      </c>
      <c r="J12" s="329">
        <f>'§28(3)'!J12</f>
        <v>1176.3227202799999</v>
      </c>
      <c r="K12" s="329">
        <f>'§28(3)'!K12</f>
        <v>557.36585877000005</v>
      </c>
      <c r="L12" s="329">
        <f>'§28(3)'!L12</f>
        <v>236.40366339000002</v>
      </c>
      <c r="M12" s="329">
        <f>'§28(3)'!M12</f>
        <v>175.39825124999999</v>
      </c>
      <c r="N12" s="329">
        <f>'§28(3)'!N12</f>
        <v>25.948632759999999</v>
      </c>
      <c r="O12" s="149"/>
      <c r="P12" s="189"/>
    </row>
    <row r="13" spans="2:26" s="60" customFormat="1">
      <c r="B13" s="140"/>
      <c r="C13" s="78"/>
      <c r="D13" s="78" t="str">
        <f>'§28(3)'!D13</f>
        <v>Q1 2025</v>
      </c>
      <c r="E13" s="276">
        <f>'§28(3)'!E13</f>
        <v>7951.0704616899993</v>
      </c>
      <c r="F13" s="277">
        <f>'§28(3)'!F13</f>
        <v>117.47949106</v>
      </c>
      <c r="G13" s="277">
        <f>'§28(3)'!G13</f>
        <v>3113.9752286799999</v>
      </c>
      <c r="H13" s="277">
        <f>'§28(3)'!H13</f>
        <v>2096.5225213600002</v>
      </c>
      <c r="I13" s="277">
        <f>'§28(3)'!I13</f>
        <v>743.92175680999992</v>
      </c>
      <c r="J13" s="277">
        <f>'§28(3)'!J13</f>
        <v>962.86466552999991</v>
      </c>
      <c r="K13" s="277">
        <f>'§28(3)'!K13</f>
        <v>523.77990780999994</v>
      </c>
      <c r="L13" s="277">
        <f>'§28(3)'!L13</f>
        <v>277.23642133999999</v>
      </c>
      <c r="M13" s="277">
        <f>'§28(3)'!M13</f>
        <v>195.04166475</v>
      </c>
      <c r="N13" s="277">
        <f>'§28(3)'!N13</f>
        <v>37.728295410000001</v>
      </c>
      <c r="O13" s="141"/>
    </row>
    <row r="14" spans="2:26" s="60" customFormat="1">
      <c r="B14" s="140"/>
      <c r="C14" s="78" t="s">
        <v>302</v>
      </c>
      <c r="D14" s="78" t="str">
        <f>'§28(3)'!D14</f>
        <v>Q1 2026</v>
      </c>
      <c r="E14" s="330">
        <f>'§28(3)'!E14</f>
        <v>2035.9965419800001</v>
      </c>
      <c r="F14" s="331">
        <f>'§28(3)'!F14</f>
        <v>29.563010049999999</v>
      </c>
      <c r="G14" s="331">
        <f>'§28(3)'!G14</f>
        <v>251.73329644</v>
      </c>
      <c r="H14" s="331">
        <f>'§28(3)'!H14</f>
        <v>1168.69474853</v>
      </c>
      <c r="I14" s="331">
        <f>'§28(3)'!I14</f>
        <v>7.1415912500000003</v>
      </c>
      <c r="J14" s="331">
        <f>'§28(3)'!J14</f>
        <v>470</v>
      </c>
      <c r="K14" s="331">
        <f>'§28(3)'!K14</f>
        <v>31.33781887</v>
      </c>
      <c r="L14" s="331">
        <f>'§28(3)'!L14</f>
        <v>70.099014199999999</v>
      </c>
      <c r="M14" s="317">
        <f>'§28(3)'!M14</f>
        <v>36.990072689999998</v>
      </c>
      <c r="N14" s="332">
        <f>'§28(3)'!N14</f>
        <v>0</v>
      </c>
      <c r="O14" s="141"/>
    </row>
    <row r="15" spans="2:26" s="60" customFormat="1">
      <c r="B15" s="140"/>
      <c r="C15" s="78"/>
      <c r="D15" s="78" t="str">
        <f>'§28(3)'!D15</f>
        <v>Q1 2025</v>
      </c>
      <c r="E15" s="276">
        <f>'§28(3)'!E15</f>
        <v>1836.0493370300001</v>
      </c>
      <c r="F15" s="239">
        <f>'§28(3)'!F15</f>
        <v>56.911014610000002</v>
      </c>
      <c r="G15" s="277">
        <f>'§28(3)'!G15</f>
        <v>162.30859945</v>
      </c>
      <c r="H15" s="277">
        <f>'§28(3)'!H15</f>
        <v>1234.25934259</v>
      </c>
      <c r="I15" s="239">
        <f>'§28(3)'!I15</f>
        <v>8.0434206400000008</v>
      </c>
      <c r="J15" s="278">
        <f>'§28(3)'!J15</f>
        <v>250</v>
      </c>
      <c r="K15" s="277">
        <f>'§28(3)'!K15</f>
        <v>59.51034516</v>
      </c>
      <c r="L15" s="277">
        <f>'§28(3)'!L15</f>
        <v>76.950872810000007</v>
      </c>
      <c r="M15" s="239">
        <f>'§28(3)'!M15</f>
        <v>44.976756379999998</v>
      </c>
      <c r="N15" s="278">
        <f>'§28(3)'!N15</f>
        <v>0</v>
      </c>
      <c r="O15" s="141"/>
    </row>
    <row r="16" spans="2:26" s="60" customFormat="1">
      <c r="B16" s="140"/>
      <c r="C16" s="78" t="s">
        <v>303</v>
      </c>
      <c r="D16" s="78" t="str">
        <f>'§28(3)'!D16</f>
        <v>Q1 2026</v>
      </c>
      <c r="E16" s="330">
        <f>'§28(3)'!E16</f>
        <v>50</v>
      </c>
      <c r="F16" s="331">
        <f>'§28(3)'!F16</f>
        <v>0</v>
      </c>
      <c r="G16" s="331">
        <f>'§28(3)'!G16</f>
        <v>0</v>
      </c>
      <c r="H16" s="331">
        <f>'§28(3)'!H16</f>
        <v>0</v>
      </c>
      <c r="I16" s="331">
        <f>'§28(3)'!I16</f>
        <v>0</v>
      </c>
      <c r="J16" s="331">
        <f>'§28(3)'!J16</f>
        <v>0</v>
      </c>
      <c r="K16" s="331">
        <f>'§28(3)'!K16</f>
        <v>50</v>
      </c>
      <c r="L16" s="331">
        <f>'§28(3)'!L16</f>
        <v>0</v>
      </c>
      <c r="M16" s="317">
        <f>'§28(3)'!M16</f>
        <v>0</v>
      </c>
      <c r="N16" s="332">
        <f>'§28(3)'!N16</f>
        <v>0</v>
      </c>
      <c r="O16" s="141"/>
    </row>
    <row r="17" spans="2:15" s="60" customFormat="1">
      <c r="B17" s="140"/>
      <c r="C17" s="78"/>
      <c r="D17" s="78" t="str">
        <f>'§28(3)'!D17</f>
        <v>Q1 2025</v>
      </c>
      <c r="E17" s="276">
        <f>'§28(3)'!E17</f>
        <v>50</v>
      </c>
      <c r="F17" s="239">
        <f>'§28(3)'!F17</f>
        <v>0</v>
      </c>
      <c r="G17" s="277">
        <f>'§28(3)'!G17</f>
        <v>0</v>
      </c>
      <c r="H17" s="277">
        <f>'§28(3)'!H17</f>
        <v>0</v>
      </c>
      <c r="I17" s="239">
        <f>'§28(3)'!I17</f>
        <v>0</v>
      </c>
      <c r="J17" s="278">
        <f>'§28(3)'!J17</f>
        <v>0</v>
      </c>
      <c r="K17" s="277">
        <f>'§28(3)'!K17</f>
        <v>50</v>
      </c>
      <c r="L17" s="277">
        <f>'§28(3)'!L17</f>
        <v>0</v>
      </c>
      <c r="M17" s="239">
        <f>'§28(3)'!M17</f>
        <v>0</v>
      </c>
      <c r="N17" s="278">
        <f>'§28(3)'!N17</f>
        <v>0</v>
      </c>
      <c r="O17" s="141"/>
    </row>
    <row r="18" spans="2:15" s="60" customFormat="1" hidden="1">
      <c r="B18" s="140"/>
      <c r="C18" s="78" t="s">
        <v>313</v>
      </c>
      <c r="D18" s="78" t="str">
        <f>'§28(3)'!D18</f>
        <v>Q1 2026</v>
      </c>
      <c r="E18" s="330">
        <f>'§28(3)'!E18</f>
        <v>0</v>
      </c>
      <c r="F18" s="331">
        <f>'§28(3)'!F18</f>
        <v>0</v>
      </c>
      <c r="G18" s="331">
        <f>'§28(3)'!G18</f>
        <v>0</v>
      </c>
      <c r="H18" s="331">
        <f>'§28(3)'!H18</f>
        <v>0</v>
      </c>
      <c r="I18" s="331">
        <f>'§28(3)'!I18</f>
        <v>0</v>
      </c>
      <c r="J18" s="331">
        <f>'§28(3)'!J18</f>
        <v>0</v>
      </c>
      <c r="K18" s="331">
        <f>'§28(3)'!K18</f>
        <v>0</v>
      </c>
      <c r="L18" s="331">
        <f>'§28(3)'!L18</f>
        <v>0</v>
      </c>
      <c r="M18" s="317">
        <f>'§28(3)'!M18</f>
        <v>0</v>
      </c>
      <c r="N18" s="332">
        <f>'§28(3)'!N18</f>
        <v>0</v>
      </c>
      <c r="O18" s="141"/>
    </row>
    <row r="19" spans="2:15" s="60" customFormat="1" hidden="1">
      <c r="B19" s="140"/>
      <c r="C19" s="78"/>
      <c r="D19" s="78" t="str">
        <f>'§28(3)'!D19</f>
        <v>Q1 2025</v>
      </c>
      <c r="E19" s="276">
        <f>'§28(3)'!E19</f>
        <v>0</v>
      </c>
      <c r="F19" s="239">
        <f>'§28(3)'!F19</f>
        <v>0</v>
      </c>
      <c r="G19" s="277">
        <f>'§28(3)'!G19</f>
        <v>0</v>
      </c>
      <c r="H19" s="277">
        <f>'§28(3)'!H19</f>
        <v>0</v>
      </c>
      <c r="I19" s="239">
        <f>'§28(3)'!I19</f>
        <v>0</v>
      </c>
      <c r="J19" s="278">
        <f>'§28(3)'!J19</f>
        <v>0</v>
      </c>
      <c r="K19" s="277">
        <f>'§28(3)'!K19</f>
        <v>0</v>
      </c>
      <c r="L19" s="277">
        <f>'§28(3)'!L19</f>
        <v>0</v>
      </c>
      <c r="M19" s="239">
        <f>'§28(3)'!M19</f>
        <v>0</v>
      </c>
      <c r="N19" s="278">
        <f>'§28(3)'!N19</f>
        <v>0</v>
      </c>
      <c r="O19" s="141"/>
    </row>
    <row r="20" spans="2:15" s="60" customFormat="1" hidden="1">
      <c r="B20" s="140"/>
      <c r="C20" s="78" t="s">
        <v>314</v>
      </c>
      <c r="D20" s="78" t="str">
        <f>'§28(3)'!D20</f>
        <v>Q1 2026</v>
      </c>
      <c r="E20" s="330">
        <f>'§28(3)'!E20</f>
        <v>0</v>
      </c>
      <c r="F20" s="331">
        <f>'§28(3)'!F20</f>
        <v>0</v>
      </c>
      <c r="G20" s="331">
        <f>'§28(3)'!G20</f>
        <v>0</v>
      </c>
      <c r="H20" s="331">
        <f>'§28(3)'!H20</f>
        <v>0</v>
      </c>
      <c r="I20" s="331">
        <f>'§28(3)'!I20</f>
        <v>0</v>
      </c>
      <c r="J20" s="331">
        <f>'§28(3)'!J20</f>
        <v>0</v>
      </c>
      <c r="K20" s="331">
        <f>'§28(3)'!K20</f>
        <v>0</v>
      </c>
      <c r="L20" s="331">
        <f>'§28(3)'!L20</f>
        <v>0</v>
      </c>
      <c r="M20" s="317">
        <f>'§28(3)'!M20</f>
        <v>0</v>
      </c>
      <c r="N20" s="332">
        <f>'§28(3)'!N20</f>
        <v>0</v>
      </c>
      <c r="O20" s="141"/>
    </row>
    <row r="21" spans="2:15" s="60" customFormat="1" hidden="1">
      <c r="B21" s="140"/>
      <c r="C21" s="78"/>
      <c r="D21" s="78" t="str">
        <f>'§28(3)'!D21</f>
        <v>Q1 2025</v>
      </c>
      <c r="E21" s="276">
        <f>'§28(3)'!E21</f>
        <v>0</v>
      </c>
      <c r="F21" s="239">
        <f>'§28(3)'!F21</f>
        <v>0</v>
      </c>
      <c r="G21" s="277">
        <f>'§28(3)'!G21</f>
        <v>0</v>
      </c>
      <c r="H21" s="277">
        <f>'§28(3)'!H21</f>
        <v>0</v>
      </c>
      <c r="I21" s="239">
        <f>'§28(3)'!I21</f>
        <v>0</v>
      </c>
      <c r="J21" s="278">
        <f>'§28(3)'!J21</f>
        <v>0</v>
      </c>
      <c r="K21" s="277">
        <f>'§28(3)'!K21</f>
        <v>0</v>
      </c>
      <c r="L21" s="277">
        <f>'§28(3)'!L21</f>
        <v>0</v>
      </c>
      <c r="M21" s="239">
        <f>'§28(3)'!M21</f>
        <v>0</v>
      </c>
      <c r="N21" s="278">
        <f>'§28(3)'!N21</f>
        <v>0</v>
      </c>
      <c r="O21" s="141"/>
    </row>
    <row r="22" spans="2:15" s="60" customFormat="1" hidden="1">
      <c r="B22" s="140"/>
      <c r="C22" s="78" t="s">
        <v>315</v>
      </c>
      <c r="D22" s="78" t="str">
        <f>'§28(3)'!D22</f>
        <v>Q1 2026</v>
      </c>
      <c r="E22" s="330">
        <f>'§28(3)'!E22</f>
        <v>0</v>
      </c>
      <c r="F22" s="331">
        <f>'§28(3)'!F22</f>
        <v>0</v>
      </c>
      <c r="G22" s="331">
        <f>'§28(3)'!G22</f>
        <v>0</v>
      </c>
      <c r="H22" s="331">
        <f>'§28(3)'!H22</f>
        <v>0</v>
      </c>
      <c r="I22" s="331">
        <f>'§28(3)'!I22</f>
        <v>0</v>
      </c>
      <c r="J22" s="331">
        <f>'§28(3)'!J22</f>
        <v>0</v>
      </c>
      <c r="K22" s="331">
        <f>'§28(3)'!K22</f>
        <v>0</v>
      </c>
      <c r="L22" s="331">
        <f>'§28(3)'!L22</f>
        <v>0</v>
      </c>
      <c r="M22" s="317">
        <f>'§28(3)'!M22</f>
        <v>0</v>
      </c>
      <c r="N22" s="332">
        <f>'§28(3)'!N22</f>
        <v>0</v>
      </c>
      <c r="O22" s="141"/>
    </row>
    <row r="23" spans="2:15" s="60" customFormat="1" hidden="1">
      <c r="B23" s="140"/>
      <c r="C23" s="78"/>
      <c r="D23" s="78" t="str">
        <f>'§28(3)'!D23</f>
        <v>Q1 2025</v>
      </c>
      <c r="E23" s="276">
        <f>'§28(3)'!E23</f>
        <v>0</v>
      </c>
      <c r="F23" s="239">
        <f>'§28(3)'!F23</f>
        <v>0</v>
      </c>
      <c r="G23" s="277">
        <f>'§28(3)'!G23</f>
        <v>0</v>
      </c>
      <c r="H23" s="277">
        <f>'§28(3)'!H23</f>
        <v>0</v>
      </c>
      <c r="I23" s="239">
        <f>'§28(3)'!I23</f>
        <v>0</v>
      </c>
      <c r="J23" s="278">
        <f>'§28(3)'!J23</f>
        <v>0</v>
      </c>
      <c r="K23" s="277">
        <f>'§28(3)'!K23</f>
        <v>0</v>
      </c>
      <c r="L23" s="277">
        <f>'§28(3)'!L23</f>
        <v>0</v>
      </c>
      <c r="M23" s="239">
        <f>'§28(3)'!M23</f>
        <v>0</v>
      </c>
      <c r="N23" s="278">
        <f>'§28(3)'!N23</f>
        <v>0</v>
      </c>
      <c r="O23" s="141"/>
    </row>
    <row r="24" spans="2:15" s="60" customFormat="1">
      <c r="B24" s="140"/>
      <c r="C24" s="78" t="s">
        <v>316</v>
      </c>
      <c r="D24" s="78" t="str">
        <f>'§28(3)'!D24</f>
        <v>Q1 2026</v>
      </c>
      <c r="E24" s="330">
        <f>'§28(3)'!E24</f>
        <v>10</v>
      </c>
      <c r="F24" s="331">
        <f>'§28(3)'!F24</f>
        <v>0</v>
      </c>
      <c r="G24" s="331">
        <f>'§28(3)'!G24</f>
        <v>0</v>
      </c>
      <c r="H24" s="331">
        <f>'§28(3)'!H24</f>
        <v>0</v>
      </c>
      <c r="I24" s="331">
        <f>'§28(3)'!I24</f>
        <v>10</v>
      </c>
      <c r="J24" s="331">
        <f>'§28(3)'!J24</f>
        <v>0</v>
      </c>
      <c r="K24" s="331">
        <f>'§28(3)'!K24</f>
        <v>0</v>
      </c>
      <c r="L24" s="331">
        <f>'§28(3)'!L24</f>
        <v>0</v>
      </c>
      <c r="M24" s="317">
        <f>'§28(3)'!M24</f>
        <v>0</v>
      </c>
      <c r="N24" s="332">
        <f>'§28(3)'!N24</f>
        <v>0</v>
      </c>
      <c r="O24" s="141"/>
    </row>
    <row r="25" spans="2:15" s="60" customFormat="1">
      <c r="B25" s="140"/>
      <c r="C25" s="78"/>
      <c r="D25" s="78" t="str">
        <f>'§28(3)'!D25</f>
        <v>Q1 2025</v>
      </c>
      <c r="E25" s="276">
        <f>'§28(3)'!E25</f>
        <v>13.33333333</v>
      </c>
      <c r="F25" s="239">
        <f>'§28(3)'!F25</f>
        <v>0</v>
      </c>
      <c r="G25" s="277">
        <f>'§28(3)'!G25</f>
        <v>0</v>
      </c>
      <c r="H25" s="277">
        <f>'§28(3)'!H25</f>
        <v>0</v>
      </c>
      <c r="I25" s="239">
        <f>'§28(3)'!I25</f>
        <v>13.33333333</v>
      </c>
      <c r="J25" s="278">
        <f>'§28(3)'!J25</f>
        <v>0</v>
      </c>
      <c r="K25" s="277">
        <f>'§28(3)'!K25</f>
        <v>0</v>
      </c>
      <c r="L25" s="277">
        <f>'§28(3)'!L25</f>
        <v>0</v>
      </c>
      <c r="M25" s="239">
        <f>'§28(3)'!M25</f>
        <v>0</v>
      </c>
      <c r="N25" s="278">
        <f>'§28(3)'!N25</f>
        <v>0</v>
      </c>
      <c r="O25" s="141"/>
    </row>
    <row r="26" spans="2:15" s="60" customFormat="1">
      <c r="B26" s="140"/>
      <c r="C26" s="78" t="s">
        <v>317</v>
      </c>
      <c r="D26" s="78" t="str">
        <f>'§28(3)'!D26</f>
        <v>Q1 2026</v>
      </c>
      <c r="E26" s="330">
        <f>'§28(3)'!E26</f>
        <v>1875.25562668</v>
      </c>
      <c r="F26" s="331">
        <f>'§28(3)'!F26</f>
        <v>0</v>
      </c>
      <c r="G26" s="331">
        <f>'§28(3)'!G26</f>
        <v>212.37972305</v>
      </c>
      <c r="H26" s="331">
        <f>'§28(3)'!H26</f>
        <v>488.30655660999997</v>
      </c>
      <c r="I26" s="331">
        <f>'§28(3)'!I26</f>
        <v>539.40249277999999</v>
      </c>
      <c r="J26" s="331">
        <f>'§28(3)'!J26</f>
        <v>410.48545385</v>
      </c>
      <c r="K26" s="331">
        <f>'§28(3)'!K26</f>
        <v>87.341952140000004</v>
      </c>
      <c r="L26" s="331">
        <f>'§28(3)'!L26</f>
        <v>40.731269689999998</v>
      </c>
      <c r="M26" s="317">
        <f>'§28(3)'!M26</f>
        <v>96.608178559999999</v>
      </c>
      <c r="N26" s="332">
        <f>'§28(3)'!N26</f>
        <v>0</v>
      </c>
      <c r="O26" s="141"/>
    </row>
    <row r="27" spans="2:15" s="60" customFormat="1">
      <c r="B27" s="140"/>
      <c r="C27" s="78"/>
      <c r="D27" s="78" t="str">
        <f>'§28(3)'!D27</f>
        <v>Q1 2025</v>
      </c>
      <c r="E27" s="276">
        <f>'§28(3)'!E27</f>
        <v>1979.4994586400001</v>
      </c>
      <c r="F27" s="239">
        <f>'§28(3)'!F27</f>
        <v>0</v>
      </c>
      <c r="G27" s="277">
        <f>'§28(3)'!G27</f>
        <v>126.66662923</v>
      </c>
      <c r="H27" s="277">
        <f>'§28(3)'!H27</f>
        <v>563.73540778999995</v>
      </c>
      <c r="I27" s="239">
        <f>'§28(3)'!I27</f>
        <v>556.28937371999996</v>
      </c>
      <c r="J27" s="278">
        <f>'§28(3)'!J27</f>
        <v>493.35331238999999</v>
      </c>
      <c r="K27" s="277">
        <f>'§28(3)'!K27</f>
        <v>91.429381609999993</v>
      </c>
      <c r="L27" s="277">
        <f>'§28(3)'!L27</f>
        <v>43.560445530000003</v>
      </c>
      <c r="M27" s="239">
        <f>'§28(3)'!M27</f>
        <v>104.46490837</v>
      </c>
      <c r="N27" s="278">
        <f>'§28(3)'!N27</f>
        <v>0</v>
      </c>
      <c r="O27" s="141"/>
    </row>
    <row r="28" spans="2:15" s="60" customFormat="1" hidden="1">
      <c r="B28" s="140"/>
      <c r="C28" s="78" t="s">
        <v>318</v>
      </c>
      <c r="D28" s="78" t="str">
        <f>'§28(3)'!D28</f>
        <v>Q1 2026</v>
      </c>
      <c r="E28" s="330">
        <f>'§28(3)'!E28</f>
        <v>0</v>
      </c>
      <c r="F28" s="331">
        <f>'§28(3)'!F28</f>
        <v>0</v>
      </c>
      <c r="G28" s="331">
        <f>'§28(3)'!G28</f>
        <v>0</v>
      </c>
      <c r="H28" s="331">
        <f>'§28(3)'!H28</f>
        <v>0</v>
      </c>
      <c r="I28" s="331">
        <f>'§28(3)'!I28</f>
        <v>0</v>
      </c>
      <c r="J28" s="331">
        <f>'§28(3)'!J28</f>
        <v>0</v>
      </c>
      <c r="K28" s="331">
        <f>'§28(3)'!K28</f>
        <v>0</v>
      </c>
      <c r="L28" s="331">
        <f>'§28(3)'!L28</f>
        <v>0</v>
      </c>
      <c r="M28" s="317">
        <f>'§28(3)'!M28</f>
        <v>0</v>
      </c>
      <c r="N28" s="332">
        <f>'§28(3)'!N28</f>
        <v>0</v>
      </c>
      <c r="O28" s="141"/>
    </row>
    <row r="29" spans="2:15" s="60" customFormat="1" hidden="1">
      <c r="B29" s="140"/>
      <c r="C29" s="78"/>
      <c r="D29" s="78" t="str">
        <f>'§28(3)'!D29</f>
        <v>Q1 2025</v>
      </c>
      <c r="E29" s="276">
        <f>'§28(3)'!E29</f>
        <v>0</v>
      </c>
      <c r="F29" s="239">
        <f>'§28(3)'!F29</f>
        <v>0</v>
      </c>
      <c r="G29" s="277">
        <f>'§28(3)'!G29</f>
        <v>0</v>
      </c>
      <c r="H29" s="277">
        <f>'§28(3)'!H29</f>
        <v>0</v>
      </c>
      <c r="I29" s="239">
        <f>'§28(3)'!I29</f>
        <v>0</v>
      </c>
      <c r="J29" s="278">
        <f>'§28(3)'!J29</f>
        <v>0</v>
      </c>
      <c r="K29" s="277">
        <f>'§28(3)'!K29</f>
        <v>0</v>
      </c>
      <c r="L29" s="277">
        <f>'§28(3)'!L29</f>
        <v>0</v>
      </c>
      <c r="M29" s="239">
        <f>'§28(3)'!M29</f>
        <v>0</v>
      </c>
      <c r="N29" s="278">
        <f>'§28(3)'!N29</f>
        <v>0</v>
      </c>
      <c r="O29" s="141"/>
    </row>
    <row r="30" spans="2:15" s="60" customFormat="1">
      <c r="B30" s="140"/>
      <c r="C30" s="78" t="s">
        <v>319</v>
      </c>
      <c r="D30" s="78" t="str">
        <f>'§28(3)'!D30</f>
        <v>Q1 2026</v>
      </c>
      <c r="E30" s="330">
        <f>'§28(3)'!E30</f>
        <v>140.71838614999999</v>
      </c>
      <c r="F30" s="331">
        <f>'§28(3)'!F30</f>
        <v>0</v>
      </c>
      <c r="G30" s="331">
        <f>'§28(3)'!G30</f>
        <v>0</v>
      </c>
      <c r="H30" s="331">
        <f>'§28(3)'!H30</f>
        <v>11.516358990000001</v>
      </c>
      <c r="I30" s="331">
        <f>'§28(3)'!I30</f>
        <v>129.20202716</v>
      </c>
      <c r="J30" s="331">
        <f>'§28(3)'!J30</f>
        <v>0</v>
      </c>
      <c r="K30" s="331">
        <f>'§28(3)'!K30</f>
        <v>0</v>
      </c>
      <c r="L30" s="331">
        <f>'§28(3)'!L30</f>
        <v>0</v>
      </c>
      <c r="M30" s="317">
        <f>'§28(3)'!M30</f>
        <v>0</v>
      </c>
      <c r="N30" s="332">
        <f>'§28(3)'!N30</f>
        <v>0</v>
      </c>
      <c r="O30" s="141"/>
    </row>
    <row r="31" spans="2:15" s="60" customFormat="1">
      <c r="B31" s="140"/>
      <c r="C31" s="78"/>
      <c r="D31" s="78" t="str">
        <f>'§28(3)'!D31</f>
        <v>Q1 2025</v>
      </c>
      <c r="E31" s="276">
        <f>'§28(3)'!E31</f>
        <v>151.09285341</v>
      </c>
      <c r="F31" s="239">
        <f>'§28(3)'!F31</f>
        <v>0</v>
      </c>
      <c r="G31" s="277">
        <f>'§28(3)'!G31</f>
        <v>0</v>
      </c>
      <c r="H31" s="277">
        <f>'§28(3)'!H31</f>
        <v>11.970886800000001</v>
      </c>
      <c r="I31" s="239">
        <f>'§28(3)'!I31</f>
        <v>139.12196660999999</v>
      </c>
      <c r="J31" s="278">
        <f>'§28(3)'!J31</f>
        <v>0</v>
      </c>
      <c r="K31" s="277">
        <f>'§28(3)'!K31</f>
        <v>0</v>
      </c>
      <c r="L31" s="277">
        <f>'§28(3)'!L31</f>
        <v>0</v>
      </c>
      <c r="M31" s="239">
        <f>'§28(3)'!M31</f>
        <v>0</v>
      </c>
      <c r="N31" s="278">
        <f>'§28(3)'!N31</f>
        <v>0</v>
      </c>
      <c r="O31" s="141"/>
    </row>
    <row r="32" spans="2:15" s="60" customFormat="1" hidden="1">
      <c r="B32" s="140"/>
      <c r="C32" s="78" t="s">
        <v>304</v>
      </c>
      <c r="D32" s="78" t="str">
        <f>'§28(3)'!D32</f>
        <v>Q1 2026</v>
      </c>
      <c r="E32" s="330">
        <f>'§28(3)'!E32</f>
        <v>0</v>
      </c>
      <c r="F32" s="331">
        <f>'§28(3)'!F32</f>
        <v>0</v>
      </c>
      <c r="G32" s="331">
        <f>'§28(3)'!G32</f>
        <v>0</v>
      </c>
      <c r="H32" s="331">
        <f>'§28(3)'!H32</f>
        <v>0</v>
      </c>
      <c r="I32" s="331">
        <f>'§28(3)'!I32</f>
        <v>0</v>
      </c>
      <c r="J32" s="331">
        <f>'§28(3)'!J32</f>
        <v>0</v>
      </c>
      <c r="K32" s="331">
        <f>'§28(3)'!K32</f>
        <v>0</v>
      </c>
      <c r="L32" s="331">
        <f>'§28(3)'!L32</f>
        <v>0</v>
      </c>
      <c r="M32" s="317">
        <f>'§28(3)'!M32</f>
        <v>0</v>
      </c>
      <c r="N32" s="332">
        <f>'§28(3)'!N32</f>
        <v>0</v>
      </c>
      <c r="O32" s="141"/>
    </row>
    <row r="33" spans="2:16" s="60" customFormat="1" hidden="1">
      <c r="B33" s="140"/>
      <c r="C33" s="78"/>
      <c r="D33" s="78" t="str">
        <f>'§28(3)'!D33</f>
        <v>Q1 2025</v>
      </c>
      <c r="E33" s="276">
        <f>'§28(3)'!E33</f>
        <v>0</v>
      </c>
      <c r="F33" s="239">
        <f>'§28(3)'!F33</f>
        <v>0</v>
      </c>
      <c r="G33" s="277">
        <f>'§28(3)'!G33</f>
        <v>0</v>
      </c>
      <c r="H33" s="277">
        <f>'§28(3)'!H33</f>
        <v>0</v>
      </c>
      <c r="I33" s="239">
        <f>'§28(3)'!I33</f>
        <v>0</v>
      </c>
      <c r="J33" s="278">
        <f>'§28(3)'!J33</f>
        <v>0</v>
      </c>
      <c r="K33" s="277">
        <f>'§28(3)'!K33</f>
        <v>0</v>
      </c>
      <c r="L33" s="277">
        <f>'§28(3)'!L33</f>
        <v>0</v>
      </c>
      <c r="M33" s="239">
        <f>'§28(3)'!M33</f>
        <v>0</v>
      </c>
      <c r="N33" s="278">
        <f>'§28(3)'!N33</f>
        <v>0</v>
      </c>
      <c r="O33" s="141"/>
    </row>
    <row r="34" spans="2:16" s="60" customFormat="1">
      <c r="B34" s="140"/>
      <c r="C34" s="78" t="s">
        <v>305</v>
      </c>
      <c r="D34" s="78" t="str">
        <f>'§28(3)'!D34</f>
        <v>Q1 2026</v>
      </c>
      <c r="E34" s="330">
        <f>'§28(3)'!E34</f>
        <v>284.53531962</v>
      </c>
      <c r="F34" s="331">
        <f>'§28(3)'!F34</f>
        <v>0</v>
      </c>
      <c r="G34" s="331">
        <f>'§28(3)'!G34</f>
        <v>195</v>
      </c>
      <c r="H34" s="331">
        <f>'§28(3)'!H34</f>
        <v>89.525565999999998</v>
      </c>
      <c r="I34" s="331">
        <f>'§28(3)'!I34</f>
        <v>9.7536199999999993E-3</v>
      </c>
      <c r="J34" s="331">
        <f>'§28(3)'!J34</f>
        <v>0</v>
      </c>
      <c r="K34" s="331">
        <f>'§28(3)'!K34</f>
        <v>0</v>
      </c>
      <c r="L34" s="331">
        <f>'§28(3)'!L34</f>
        <v>0</v>
      </c>
      <c r="M34" s="317">
        <f>'§28(3)'!M34</f>
        <v>0</v>
      </c>
      <c r="N34" s="332">
        <f>'§28(3)'!N34</f>
        <v>0</v>
      </c>
      <c r="O34" s="141"/>
    </row>
    <row r="35" spans="2:16" s="60" customFormat="1">
      <c r="B35" s="140"/>
      <c r="C35" s="78"/>
      <c r="D35" s="78" t="str">
        <f>'§28(3)'!D35</f>
        <v>Q1 2025</v>
      </c>
      <c r="E35" s="276">
        <f>'§28(3)'!E35</f>
        <v>256.59878879000001</v>
      </c>
      <c r="F35" s="239">
        <f>'§28(3)'!F35</f>
        <v>0</v>
      </c>
      <c r="G35" s="277">
        <f>'§28(3)'!G35</f>
        <v>150</v>
      </c>
      <c r="H35" s="277">
        <f>'§28(3)'!H35</f>
        <v>104.46512628000001</v>
      </c>
      <c r="I35" s="239">
        <f>'§28(3)'!I35</f>
        <v>2.1336625100000002</v>
      </c>
      <c r="J35" s="278">
        <f>'§28(3)'!J35</f>
        <v>0</v>
      </c>
      <c r="K35" s="277">
        <f>'§28(3)'!K35</f>
        <v>0</v>
      </c>
      <c r="L35" s="277">
        <f>'§28(3)'!L35</f>
        <v>0</v>
      </c>
      <c r="M35" s="239">
        <f>'§28(3)'!M35</f>
        <v>0</v>
      </c>
      <c r="N35" s="278">
        <f>'§28(3)'!N35</f>
        <v>0</v>
      </c>
      <c r="O35" s="141"/>
    </row>
    <row r="36" spans="2:16" s="60" customFormat="1" hidden="1">
      <c r="B36" s="140"/>
      <c r="C36" s="78" t="s">
        <v>308</v>
      </c>
      <c r="D36" s="78" t="str">
        <f>'§28(3)'!D36</f>
        <v>Q1 2026</v>
      </c>
      <c r="E36" s="330">
        <f>'§28(3)'!E36</f>
        <v>0</v>
      </c>
      <c r="F36" s="331">
        <f>'§28(3)'!F36</f>
        <v>0</v>
      </c>
      <c r="G36" s="331">
        <f>'§28(3)'!G36</f>
        <v>0</v>
      </c>
      <c r="H36" s="331">
        <f>'§28(3)'!H36</f>
        <v>0</v>
      </c>
      <c r="I36" s="331">
        <f>'§28(3)'!I36</f>
        <v>0</v>
      </c>
      <c r="J36" s="331">
        <f>'§28(3)'!J36</f>
        <v>0</v>
      </c>
      <c r="K36" s="331">
        <f>'§28(3)'!K36</f>
        <v>0</v>
      </c>
      <c r="L36" s="331">
        <f>'§28(3)'!L36</f>
        <v>0</v>
      </c>
      <c r="M36" s="317">
        <f>'§28(3)'!M36</f>
        <v>0</v>
      </c>
      <c r="N36" s="332">
        <f>'§28(3)'!N36</f>
        <v>0</v>
      </c>
      <c r="O36" s="141"/>
    </row>
    <row r="37" spans="2:16" s="60" customFormat="1" hidden="1">
      <c r="B37" s="140"/>
      <c r="C37" s="78"/>
      <c r="D37" s="78" t="str">
        <f>'§28(3)'!D37</f>
        <v>Q1 2025</v>
      </c>
      <c r="E37" s="276">
        <f>'§28(3)'!E37</f>
        <v>0</v>
      </c>
      <c r="F37" s="239">
        <f>'§28(3)'!F37</f>
        <v>0</v>
      </c>
      <c r="G37" s="277">
        <f>'§28(3)'!G37</f>
        <v>0</v>
      </c>
      <c r="H37" s="277">
        <f>'§28(3)'!H37</f>
        <v>0</v>
      </c>
      <c r="I37" s="239">
        <f>'§28(3)'!I37</f>
        <v>0</v>
      </c>
      <c r="J37" s="278">
        <f>'§28(3)'!J37</f>
        <v>0</v>
      </c>
      <c r="K37" s="277">
        <f>'§28(3)'!K37</f>
        <v>0</v>
      </c>
      <c r="L37" s="277">
        <f>'§28(3)'!L37</f>
        <v>0</v>
      </c>
      <c r="M37" s="239">
        <f>'§28(3)'!M37</f>
        <v>0</v>
      </c>
      <c r="N37" s="278">
        <f>'§28(3)'!N37</f>
        <v>0</v>
      </c>
      <c r="O37" s="141"/>
    </row>
    <row r="38" spans="2:16" s="60" customFormat="1" hidden="1">
      <c r="B38" s="140"/>
      <c r="C38" s="73" t="s">
        <v>331</v>
      </c>
      <c r="D38" s="78" t="str">
        <f>'§28(3)'!D38</f>
        <v>Q1 2026</v>
      </c>
      <c r="E38" s="330">
        <f>'§28(3)'!E38</f>
        <v>0</v>
      </c>
      <c r="F38" s="331">
        <f>'§28(3)'!F38</f>
        <v>0</v>
      </c>
      <c r="G38" s="331">
        <f>'§28(3)'!G38</f>
        <v>0</v>
      </c>
      <c r="H38" s="331">
        <f>'§28(3)'!H38</f>
        <v>0</v>
      </c>
      <c r="I38" s="331">
        <f>'§28(3)'!I38</f>
        <v>0</v>
      </c>
      <c r="J38" s="331">
        <f>'§28(3)'!J38</f>
        <v>0</v>
      </c>
      <c r="K38" s="331">
        <f>'§28(3)'!K38</f>
        <v>0</v>
      </c>
      <c r="L38" s="331">
        <f>'§28(3)'!L38</f>
        <v>0</v>
      </c>
      <c r="M38" s="317">
        <f>'§28(3)'!M38</f>
        <v>0</v>
      </c>
      <c r="N38" s="332">
        <f>'§28(3)'!N38</f>
        <v>0</v>
      </c>
      <c r="O38" s="141"/>
    </row>
    <row r="39" spans="2:16" s="60" customFormat="1" hidden="1">
      <c r="B39" s="140"/>
      <c r="C39" s="73"/>
      <c r="D39" s="78" t="str">
        <f>'§28(3)'!D39</f>
        <v>Q1 2025</v>
      </c>
      <c r="E39" s="276">
        <f>'§28(3)'!E39</f>
        <v>0</v>
      </c>
      <c r="F39" s="239">
        <f>'§28(3)'!F39</f>
        <v>0</v>
      </c>
      <c r="G39" s="277">
        <f>'§28(3)'!G39</f>
        <v>0</v>
      </c>
      <c r="H39" s="277">
        <f>'§28(3)'!H39</f>
        <v>0</v>
      </c>
      <c r="I39" s="239">
        <f>'§28(3)'!I39</f>
        <v>0</v>
      </c>
      <c r="J39" s="278">
        <f>'§28(3)'!J39</f>
        <v>0</v>
      </c>
      <c r="K39" s="277">
        <f>'§28(3)'!K39</f>
        <v>0</v>
      </c>
      <c r="L39" s="277">
        <f>'§28(3)'!L39</f>
        <v>0</v>
      </c>
      <c r="M39" s="239">
        <f>'§28(3)'!M39</f>
        <v>0</v>
      </c>
      <c r="N39" s="278">
        <f>'§28(3)'!N39</f>
        <v>0</v>
      </c>
      <c r="O39" s="141"/>
    </row>
    <row r="40" spans="2:16" hidden="1">
      <c r="B40" s="140"/>
      <c r="C40" s="73" t="s">
        <v>309</v>
      </c>
      <c r="D40" s="78" t="str">
        <f>'§28(3)'!D40</f>
        <v>Q1 2026</v>
      </c>
      <c r="E40" s="330">
        <f>'§28(3)'!E40</f>
        <v>0</v>
      </c>
      <c r="F40" s="331">
        <f>'§28(3)'!F40</f>
        <v>0</v>
      </c>
      <c r="G40" s="331">
        <f>'§28(3)'!G40</f>
        <v>0</v>
      </c>
      <c r="H40" s="331">
        <f>'§28(3)'!H40</f>
        <v>0</v>
      </c>
      <c r="I40" s="331">
        <f>'§28(3)'!I40</f>
        <v>0</v>
      </c>
      <c r="J40" s="331">
        <f>'§28(3)'!J40</f>
        <v>0</v>
      </c>
      <c r="K40" s="331">
        <f>'§28(3)'!K40</f>
        <v>0</v>
      </c>
      <c r="L40" s="331">
        <f>'§28(3)'!L40</f>
        <v>0</v>
      </c>
      <c r="M40" s="317">
        <f>'§28(3)'!M40</f>
        <v>0</v>
      </c>
      <c r="N40" s="332">
        <f>'§28(3)'!N40</f>
        <v>0</v>
      </c>
      <c r="O40" s="134"/>
      <c r="P40" s="189"/>
    </row>
    <row r="41" spans="2:16" hidden="1">
      <c r="B41" s="140"/>
      <c r="C41" s="73"/>
      <c r="D41" s="78" t="str">
        <f>'§28(3)'!D41</f>
        <v>Q1 2025</v>
      </c>
      <c r="E41" s="276">
        <f>'§28(3)'!E41</f>
        <v>0</v>
      </c>
      <c r="F41" s="239">
        <f>'§28(3)'!F41</f>
        <v>0</v>
      </c>
      <c r="G41" s="277">
        <f>'§28(3)'!G41</f>
        <v>0</v>
      </c>
      <c r="H41" s="277">
        <f>'§28(3)'!H41</f>
        <v>0</v>
      </c>
      <c r="I41" s="239">
        <f>'§28(3)'!I41</f>
        <v>0</v>
      </c>
      <c r="J41" s="278">
        <f>'§28(3)'!J41</f>
        <v>0</v>
      </c>
      <c r="K41" s="277">
        <f>'§28(3)'!K41</f>
        <v>0</v>
      </c>
      <c r="L41" s="277">
        <f>'§28(3)'!L41</f>
        <v>0</v>
      </c>
      <c r="M41" s="239">
        <f>'§28(3)'!M41</f>
        <v>0</v>
      </c>
      <c r="N41" s="278">
        <f>'§28(3)'!N41</f>
        <v>0</v>
      </c>
      <c r="O41" s="134"/>
    </row>
    <row r="42" spans="2:16" hidden="1">
      <c r="B42" s="140"/>
      <c r="C42" s="73" t="s">
        <v>191</v>
      </c>
      <c r="D42" s="78" t="str">
        <f>'§28(3)'!D42</f>
        <v>Q1 2026</v>
      </c>
      <c r="E42" s="330">
        <f>'§28(3)'!E42</f>
        <v>0</v>
      </c>
      <c r="F42" s="331">
        <f>'§28(3)'!F42</f>
        <v>0</v>
      </c>
      <c r="G42" s="331">
        <f>'§28(3)'!G42</f>
        <v>0</v>
      </c>
      <c r="H42" s="331">
        <f>'§28(3)'!H42</f>
        <v>0</v>
      </c>
      <c r="I42" s="331">
        <f>'§28(3)'!I42</f>
        <v>0</v>
      </c>
      <c r="J42" s="331">
        <f>'§28(3)'!J42</f>
        <v>0</v>
      </c>
      <c r="K42" s="331">
        <f>'§28(3)'!K42</f>
        <v>0</v>
      </c>
      <c r="L42" s="331">
        <f>'§28(3)'!L42</f>
        <v>0</v>
      </c>
      <c r="M42" s="317">
        <f>'§28(3)'!M42</f>
        <v>0</v>
      </c>
      <c r="N42" s="332">
        <f>'§28(3)'!N42</f>
        <v>0</v>
      </c>
      <c r="O42" s="134"/>
    </row>
    <row r="43" spans="2:16" hidden="1">
      <c r="B43" s="140"/>
      <c r="C43" s="73"/>
      <c r="D43" s="78" t="str">
        <f>'§28(3)'!D43</f>
        <v>Q1 2025</v>
      </c>
      <c r="E43" s="276">
        <f>'§28(3)'!E43</f>
        <v>0</v>
      </c>
      <c r="F43" s="239">
        <f>'§28(3)'!F43</f>
        <v>0</v>
      </c>
      <c r="G43" s="277">
        <f>'§28(3)'!G43</f>
        <v>0</v>
      </c>
      <c r="H43" s="277">
        <f>'§28(3)'!H43</f>
        <v>0</v>
      </c>
      <c r="I43" s="239">
        <f>'§28(3)'!I43</f>
        <v>0</v>
      </c>
      <c r="J43" s="278">
        <f>'§28(3)'!J43</f>
        <v>0</v>
      </c>
      <c r="K43" s="277">
        <f>'§28(3)'!K43</f>
        <v>0</v>
      </c>
      <c r="L43" s="277">
        <f>'§28(3)'!L43</f>
        <v>0</v>
      </c>
      <c r="M43" s="239">
        <f>'§28(3)'!M43</f>
        <v>0</v>
      </c>
      <c r="N43" s="278">
        <f>'§28(3)'!N43</f>
        <v>0</v>
      </c>
      <c r="O43" s="134"/>
    </row>
    <row r="44" spans="2:16">
      <c r="B44" s="140"/>
      <c r="C44" s="73" t="s">
        <v>320</v>
      </c>
      <c r="D44" s="78" t="str">
        <f>'§28(3)'!D44</f>
        <v>Q1 2026</v>
      </c>
      <c r="E44" s="330">
        <f>'§28(3)'!E44</f>
        <v>18.686087759999999</v>
      </c>
      <c r="F44" s="331">
        <f>'§28(3)'!F44</f>
        <v>18.686087759999999</v>
      </c>
      <c r="G44" s="331">
        <f>'§28(3)'!G44</f>
        <v>0</v>
      </c>
      <c r="H44" s="331">
        <f>'§28(3)'!H44</f>
        <v>0</v>
      </c>
      <c r="I44" s="331">
        <f>'§28(3)'!I44</f>
        <v>0</v>
      </c>
      <c r="J44" s="331">
        <f>'§28(3)'!J44</f>
        <v>0</v>
      </c>
      <c r="K44" s="331">
        <f>'§28(3)'!K44</f>
        <v>18.686087759999999</v>
      </c>
      <c r="L44" s="331">
        <f>'§28(3)'!L44</f>
        <v>0</v>
      </c>
      <c r="M44" s="317">
        <f>'§28(3)'!M44</f>
        <v>0</v>
      </c>
      <c r="N44" s="332">
        <f>'§28(3)'!N44</f>
        <v>0</v>
      </c>
      <c r="O44" s="134"/>
    </row>
    <row r="45" spans="2:16">
      <c r="B45" s="140"/>
      <c r="C45" s="73"/>
      <c r="D45" s="78" t="str">
        <f>'§28(3)'!D45</f>
        <v>Q1 2025</v>
      </c>
      <c r="E45" s="276">
        <f>'§28(3)'!E45</f>
        <v>22.840181040000001</v>
      </c>
      <c r="F45" s="239">
        <f>'§28(3)'!F45</f>
        <v>22.840181040000001</v>
      </c>
      <c r="G45" s="277">
        <f>'§28(3)'!G45</f>
        <v>0</v>
      </c>
      <c r="H45" s="277">
        <f>'§28(3)'!H45</f>
        <v>0</v>
      </c>
      <c r="I45" s="239">
        <f>'§28(3)'!I45</f>
        <v>0</v>
      </c>
      <c r="J45" s="278">
        <f>'§28(3)'!J45</f>
        <v>0</v>
      </c>
      <c r="K45" s="277">
        <f>'§28(3)'!K45</f>
        <v>22.840181040000001</v>
      </c>
      <c r="L45" s="277">
        <f>'§28(3)'!L45</f>
        <v>0</v>
      </c>
      <c r="M45" s="239">
        <f>'§28(3)'!M45</f>
        <v>0</v>
      </c>
      <c r="N45" s="278">
        <f>'§28(3)'!N45</f>
        <v>0</v>
      </c>
      <c r="O45" s="134"/>
    </row>
    <row r="46" spans="2:16">
      <c r="B46" s="140"/>
      <c r="C46" s="73" t="s">
        <v>306</v>
      </c>
      <c r="D46" s="78" t="str">
        <f>'§28(3)'!D46</f>
        <v>Q1 2026</v>
      </c>
      <c r="E46" s="330">
        <f>'§28(3)'!E46</f>
        <v>1087.3733795000001</v>
      </c>
      <c r="F46" s="331">
        <f>'§28(3)'!F46</f>
        <v>0</v>
      </c>
      <c r="G46" s="331">
        <f>'§28(3)'!G46</f>
        <v>550</v>
      </c>
      <c r="H46" s="331">
        <f>'§28(3)'!H46</f>
        <v>0</v>
      </c>
      <c r="I46" s="331">
        <f>'§28(3)'!I46</f>
        <v>0</v>
      </c>
      <c r="J46" s="331">
        <f>'§28(3)'!J46</f>
        <v>0</v>
      </c>
      <c r="K46" s="331">
        <f>'§28(3)'!K46</f>
        <v>370</v>
      </c>
      <c r="L46" s="331">
        <f>'§28(3)'!L46</f>
        <v>125.5733795</v>
      </c>
      <c r="M46" s="317">
        <f>'§28(3)'!M46</f>
        <v>41.8</v>
      </c>
      <c r="N46" s="332">
        <f>'§28(3)'!N46</f>
        <v>0</v>
      </c>
      <c r="O46" s="134"/>
    </row>
    <row r="47" spans="2:16">
      <c r="B47" s="140"/>
      <c r="C47" s="73"/>
      <c r="D47" s="78" t="str">
        <f>'§28(3)'!D47</f>
        <v>Q1 2025</v>
      </c>
      <c r="E47" s="276">
        <f>'§28(3)'!E47</f>
        <v>3177.3251030000001</v>
      </c>
      <c r="F47" s="239">
        <f>'§28(3)'!F47</f>
        <v>0</v>
      </c>
      <c r="G47" s="277">
        <f>'§28(3)'!G47</f>
        <v>2675</v>
      </c>
      <c r="H47" s="277">
        <f>'§28(3)'!H47</f>
        <v>0</v>
      </c>
      <c r="I47" s="239">
        <f>'§28(3)'!I47</f>
        <v>0</v>
      </c>
      <c r="J47" s="278">
        <f>'§28(3)'!J47</f>
        <v>0</v>
      </c>
      <c r="K47" s="277">
        <f>'§28(3)'!K47</f>
        <v>300</v>
      </c>
      <c r="L47" s="277">
        <f>'§28(3)'!L47</f>
        <v>156.72510299999999</v>
      </c>
      <c r="M47" s="239">
        <f>'§28(3)'!M47</f>
        <v>45.6</v>
      </c>
      <c r="N47" s="278">
        <f>'§28(3)'!N47</f>
        <v>0</v>
      </c>
      <c r="O47" s="134"/>
    </row>
    <row r="48" spans="2:16" hidden="1">
      <c r="B48" s="140"/>
      <c r="C48" s="73" t="s">
        <v>321</v>
      </c>
      <c r="D48" s="78" t="str">
        <f>'§28(3)'!D48</f>
        <v>Q1 2026</v>
      </c>
      <c r="E48" s="330">
        <f>'§28(3)'!E48</f>
        <v>0</v>
      </c>
      <c r="F48" s="331">
        <f>'§28(3)'!F48</f>
        <v>0</v>
      </c>
      <c r="G48" s="331">
        <f>'§28(3)'!G48</f>
        <v>0</v>
      </c>
      <c r="H48" s="331">
        <f>'§28(3)'!H48</f>
        <v>0</v>
      </c>
      <c r="I48" s="331">
        <f>'§28(3)'!I48</f>
        <v>0</v>
      </c>
      <c r="J48" s="331">
        <f>'§28(3)'!J48</f>
        <v>0</v>
      </c>
      <c r="K48" s="331">
        <f>'§28(3)'!K48</f>
        <v>0</v>
      </c>
      <c r="L48" s="331">
        <f>'§28(3)'!L48</f>
        <v>0</v>
      </c>
      <c r="M48" s="317">
        <f>'§28(3)'!M48</f>
        <v>0</v>
      </c>
      <c r="N48" s="332">
        <f>'§28(3)'!N48</f>
        <v>0</v>
      </c>
      <c r="O48" s="134"/>
    </row>
    <row r="49" spans="2:15" hidden="1">
      <c r="B49" s="140"/>
      <c r="C49" s="73"/>
      <c r="D49" s="78" t="str">
        <f>'§28(3)'!D49</f>
        <v>Q1 2025</v>
      </c>
      <c r="E49" s="276">
        <f>'§28(3)'!E49</f>
        <v>0</v>
      </c>
      <c r="F49" s="239">
        <f>'§28(3)'!F49</f>
        <v>0</v>
      </c>
      <c r="G49" s="277">
        <f>'§28(3)'!G49</f>
        <v>0</v>
      </c>
      <c r="H49" s="277">
        <f>'§28(3)'!H49</f>
        <v>0</v>
      </c>
      <c r="I49" s="239">
        <f>'§28(3)'!I49</f>
        <v>0</v>
      </c>
      <c r="J49" s="278">
        <f>'§28(3)'!J49</f>
        <v>0</v>
      </c>
      <c r="K49" s="277">
        <f>'§28(3)'!K49</f>
        <v>0</v>
      </c>
      <c r="L49" s="277">
        <f>'§28(3)'!L49</f>
        <v>0</v>
      </c>
      <c r="M49" s="239">
        <f>'§28(3)'!M49</f>
        <v>0</v>
      </c>
      <c r="N49" s="278">
        <f>'§28(3)'!N49</f>
        <v>0</v>
      </c>
      <c r="O49" s="134"/>
    </row>
    <row r="50" spans="2:15">
      <c r="B50" s="140"/>
      <c r="C50" s="73" t="s">
        <v>135</v>
      </c>
      <c r="D50" s="78" t="str">
        <f>'§28(3)'!D50</f>
        <v>Q1 2026</v>
      </c>
      <c r="E50" s="330">
        <f>'§28(3)'!E50</f>
        <v>253.33333343000001</v>
      </c>
      <c r="F50" s="331">
        <f>'§28(3)'!F50</f>
        <v>0</v>
      </c>
      <c r="G50" s="331">
        <f>'§28(3)'!G50</f>
        <v>0</v>
      </c>
      <c r="H50" s="331">
        <f>'§28(3)'!H50</f>
        <v>73.333333429999996</v>
      </c>
      <c r="I50" s="331">
        <f>'§28(3)'!I50</f>
        <v>0</v>
      </c>
      <c r="J50" s="331">
        <f>'§28(3)'!J50</f>
        <v>180</v>
      </c>
      <c r="K50" s="331">
        <f>'§28(3)'!K50</f>
        <v>0</v>
      </c>
      <c r="L50" s="331">
        <f>'§28(3)'!L50</f>
        <v>0</v>
      </c>
      <c r="M50" s="317">
        <f>'§28(3)'!M50</f>
        <v>0</v>
      </c>
      <c r="N50" s="332">
        <f>'§28(3)'!N50</f>
        <v>0</v>
      </c>
      <c r="O50" s="134"/>
    </row>
    <row r="51" spans="2:15">
      <c r="B51" s="140"/>
      <c r="C51" s="73"/>
      <c r="D51" s="78" t="str">
        <f>'§28(3)'!D51</f>
        <v>Q1 2025</v>
      </c>
      <c r="E51" s="276">
        <f>'§28(3)'!E51</f>
        <v>266.66666673999998</v>
      </c>
      <c r="F51" s="239">
        <f>'§28(3)'!F51</f>
        <v>0</v>
      </c>
      <c r="G51" s="277">
        <f>'§28(3)'!G51</f>
        <v>0</v>
      </c>
      <c r="H51" s="277">
        <f>'§28(3)'!H51</f>
        <v>86.666666739999997</v>
      </c>
      <c r="I51" s="239">
        <f>'§28(3)'!I51</f>
        <v>0</v>
      </c>
      <c r="J51" s="278">
        <f>'§28(3)'!J51</f>
        <v>180</v>
      </c>
      <c r="K51" s="277">
        <f>'§28(3)'!K51</f>
        <v>0</v>
      </c>
      <c r="L51" s="277">
        <f>'§28(3)'!L51</f>
        <v>0</v>
      </c>
      <c r="M51" s="239">
        <f>'§28(3)'!M51</f>
        <v>0</v>
      </c>
      <c r="N51" s="278">
        <f>'§28(3)'!N51</f>
        <v>0</v>
      </c>
      <c r="O51" s="134"/>
    </row>
    <row r="52" spans="2:15" hidden="1">
      <c r="B52" s="140"/>
      <c r="C52" s="73" t="s">
        <v>322</v>
      </c>
      <c r="D52" s="78" t="str">
        <f>'§28(3)'!D52</f>
        <v>Q1 2026</v>
      </c>
      <c r="E52" s="330">
        <f>'§28(3)'!E52</f>
        <v>0</v>
      </c>
      <c r="F52" s="331">
        <f>'§28(3)'!F52</f>
        <v>0</v>
      </c>
      <c r="G52" s="331">
        <f>'§28(3)'!G52</f>
        <v>0</v>
      </c>
      <c r="H52" s="331">
        <f>'§28(3)'!H52</f>
        <v>0</v>
      </c>
      <c r="I52" s="331">
        <f>'§28(3)'!I52</f>
        <v>0</v>
      </c>
      <c r="J52" s="331">
        <f>'§28(3)'!J52</f>
        <v>0</v>
      </c>
      <c r="K52" s="331">
        <f>'§28(3)'!K52</f>
        <v>0</v>
      </c>
      <c r="L52" s="331">
        <f>'§28(3)'!L52</f>
        <v>0</v>
      </c>
      <c r="M52" s="317">
        <f>'§28(3)'!M52</f>
        <v>0</v>
      </c>
      <c r="N52" s="332">
        <f>'§28(3)'!N52</f>
        <v>0</v>
      </c>
      <c r="O52" s="134"/>
    </row>
    <row r="53" spans="2:15" hidden="1">
      <c r="B53" s="140"/>
      <c r="C53" s="73"/>
      <c r="D53" s="78" t="str">
        <f>'§28(3)'!D53</f>
        <v>Q1 2025</v>
      </c>
      <c r="E53" s="276">
        <f>'§28(3)'!E53</f>
        <v>0</v>
      </c>
      <c r="F53" s="239">
        <f>'§28(3)'!F53</f>
        <v>0</v>
      </c>
      <c r="G53" s="277">
        <f>'§28(3)'!G53</f>
        <v>0</v>
      </c>
      <c r="H53" s="277">
        <f>'§28(3)'!H53</f>
        <v>0</v>
      </c>
      <c r="I53" s="239">
        <f>'§28(3)'!I53</f>
        <v>0</v>
      </c>
      <c r="J53" s="278">
        <f>'§28(3)'!J53</f>
        <v>0</v>
      </c>
      <c r="K53" s="277">
        <f>'§28(3)'!K53</f>
        <v>0</v>
      </c>
      <c r="L53" s="277">
        <f>'§28(3)'!L53</f>
        <v>0</v>
      </c>
      <c r="M53" s="239">
        <f>'§28(3)'!M53</f>
        <v>0</v>
      </c>
      <c r="N53" s="278">
        <f>'§28(3)'!N53</f>
        <v>0</v>
      </c>
      <c r="O53" s="134"/>
    </row>
    <row r="54" spans="2:15" hidden="1">
      <c r="B54" s="140"/>
      <c r="C54" s="73" t="s">
        <v>323</v>
      </c>
      <c r="D54" s="78" t="str">
        <f>'§28(3)'!D54</f>
        <v>Q1 2026</v>
      </c>
      <c r="E54" s="330">
        <f>'§28(3)'!E54</f>
        <v>0</v>
      </c>
      <c r="F54" s="331">
        <f>'§28(3)'!F54</f>
        <v>0</v>
      </c>
      <c r="G54" s="331">
        <f>'§28(3)'!G54</f>
        <v>0</v>
      </c>
      <c r="H54" s="331">
        <f>'§28(3)'!H54</f>
        <v>0</v>
      </c>
      <c r="I54" s="331">
        <f>'§28(3)'!I54</f>
        <v>0</v>
      </c>
      <c r="J54" s="331">
        <f>'§28(3)'!J54</f>
        <v>0</v>
      </c>
      <c r="K54" s="331">
        <f>'§28(3)'!K54</f>
        <v>0</v>
      </c>
      <c r="L54" s="331">
        <f>'§28(3)'!L54</f>
        <v>0</v>
      </c>
      <c r="M54" s="317">
        <f>'§28(3)'!M54</f>
        <v>0</v>
      </c>
      <c r="N54" s="332">
        <f>'§28(3)'!N54</f>
        <v>0</v>
      </c>
      <c r="O54" s="134"/>
    </row>
    <row r="55" spans="2:15" hidden="1">
      <c r="B55" s="140"/>
      <c r="C55" s="73"/>
      <c r="D55" s="78" t="str">
        <f>'§28(3)'!D55</f>
        <v>Q1 2025</v>
      </c>
      <c r="E55" s="276">
        <f>'§28(3)'!E55</f>
        <v>0</v>
      </c>
      <c r="F55" s="239">
        <f>'§28(3)'!F55</f>
        <v>0</v>
      </c>
      <c r="G55" s="277">
        <f>'§28(3)'!G55</f>
        <v>0</v>
      </c>
      <c r="H55" s="277">
        <f>'§28(3)'!H55</f>
        <v>0</v>
      </c>
      <c r="I55" s="239">
        <f>'§28(3)'!I55</f>
        <v>0</v>
      </c>
      <c r="J55" s="278">
        <f>'§28(3)'!J55</f>
        <v>0</v>
      </c>
      <c r="K55" s="277">
        <f>'§28(3)'!K55</f>
        <v>0</v>
      </c>
      <c r="L55" s="277">
        <f>'§28(3)'!L55</f>
        <v>0</v>
      </c>
      <c r="M55" s="239">
        <f>'§28(3)'!M55</f>
        <v>0</v>
      </c>
      <c r="N55" s="278">
        <f>'§28(3)'!N55</f>
        <v>0</v>
      </c>
      <c r="O55" s="134"/>
    </row>
    <row r="56" spans="2:15">
      <c r="B56" s="140"/>
      <c r="C56" s="73" t="s">
        <v>307</v>
      </c>
      <c r="D56" s="78" t="str">
        <f>'§28(3)'!D56</f>
        <v>Q1 2026</v>
      </c>
      <c r="E56" s="330">
        <f>'§28(3)'!E56</f>
        <v>100</v>
      </c>
      <c r="F56" s="331">
        <f>'§28(3)'!F56</f>
        <v>0</v>
      </c>
      <c r="G56" s="331">
        <f>'§28(3)'!G56</f>
        <v>100</v>
      </c>
      <c r="H56" s="331">
        <f>'§28(3)'!H56</f>
        <v>0</v>
      </c>
      <c r="I56" s="331">
        <f>'§28(3)'!I56</f>
        <v>0</v>
      </c>
      <c r="J56" s="331">
        <f>'§28(3)'!J56</f>
        <v>0</v>
      </c>
      <c r="K56" s="331">
        <f>'§28(3)'!K56</f>
        <v>0</v>
      </c>
      <c r="L56" s="331">
        <f>'§28(3)'!L56</f>
        <v>0</v>
      </c>
      <c r="M56" s="317">
        <f>'§28(3)'!M56</f>
        <v>0</v>
      </c>
      <c r="N56" s="332">
        <f>'§28(3)'!N56</f>
        <v>0</v>
      </c>
      <c r="O56" s="134"/>
    </row>
    <row r="57" spans="2:15">
      <c r="B57" s="140"/>
      <c r="C57" s="73"/>
      <c r="D57" s="78" t="str">
        <f>'§28(3)'!D57</f>
        <v>Q1 2025</v>
      </c>
      <c r="E57" s="276">
        <f>'§28(3)'!E57</f>
        <v>0</v>
      </c>
      <c r="F57" s="239">
        <f>'§28(3)'!F57</f>
        <v>0</v>
      </c>
      <c r="G57" s="277">
        <f>'§28(3)'!G57</f>
        <v>0</v>
      </c>
      <c r="H57" s="277">
        <f>'§28(3)'!H57</f>
        <v>0</v>
      </c>
      <c r="I57" s="239">
        <f>'§28(3)'!I57</f>
        <v>0</v>
      </c>
      <c r="J57" s="278">
        <f>'§28(3)'!J57</f>
        <v>0</v>
      </c>
      <c r="K57" s="277">
        <f>'§28(3)'!K57</f>
        <v>0</v>
      </c>
      <c r="L57" s="277">
        <f>'§28(3)'!L57</f>
        <v>0</v>
      </c>
      <c r="M57" s="239">
        <f>'§28(3)'!M57</f>
        <v>0</v>
      </c>
      <c r="N57" s="278">
        <f>'§28(3)'!N57</f>
        <v>0</v>
      </c>
      <c r="O57" s="134"/>
    </row>
    <row r="58" spans="2:15" hidden="1">
      <c r="B58" s="140"/>
      <c r="C58" s="73" t="s">
        <v>310</v>
      </c>
      <c r="D58" s="78" t="str">
        <f>'§28(3)'!D58</f>
        <v>Q1 2026</v>
      </c>
      <c r="E58" s="330">
        <f>'§28(3)'!E58</f>
        <v>0</v>
      </c>
      <c r="F58" s="331">
        <f>'§28(3)'!F58</f>
        <v>0</v>
      </c>
      <c r="G58" s="331">
        <f>'§28(3)'!G58</f>
        <v>0</v>
      </c>
      <c r="H58" s="331">
        <f>'§28(3)'!H58</f>
        <v>0</v>
      </c>
      <c r="I58" s="331">
        <f>'§28(3)'!I58</f>
        <v>0</v>
      </c>
      <c r="J58" s="331">
        <f>'§28(3)'!J58</f>
        <v>0</v>
      </c>
      <c r="K58" s="331">
        <f>'§28(3)'!K58</f>
        <v>0</v>
      </c>
      <c r="L58" s="331">
        <f>'§28(3)'!L58</f>
        <v>0</v>
      </c>
      <c r="M58" s="317">
        <f>'§28(3)'!M58</f>
        <v>0</v>
      </c>
      <c r="N58" s="332">
        <f>'§28(3)'!N58</f>
        <v>0</v>
      </c>
      <c r="O58" s="134"/>
    </row>
    <row r="59" spans="2:15" hidden="1">
      <c r="B59" s="140"/>
      <c r="C59" s="73"/>
      <c r="D59" s="78" t="str">
        <f>'§28(3)'!D59</f>
        <v>Q1 2025</v>
      </c>
      <c r="E59" s="276">
        <f>'§28(3)'!E59</f>
        <v>0</v>
      </c>
      <c r="F59" s="239">
        <f>'§28(3)'!F59</f>
        <v>0</v>
      </c>
      <c r="G59" s="277">
        <f>'§28(3)'!G59</f>
        <v>0</v>
      </c>
      <c r="H59" s="277">
        <f>'§28(3)'!H59</f>
        <v>0</v>
      </c>
      <c r="I59" s="239">
        <f>'§28(3)'!I59</f>
        <v>0</v>
      </c>
      <c r="J59" s="278">
        <f>'§28(3)'!J59</f>
        <v>0</v>
      </c>
      <c r="K59" s="277">
        <f>'§28(3)'!K59</f>
        <v>0</v>
      </c>
      <c r="L59" s="277">
        <f>'§28(3)'!L59</f>
        <v>0</v>
      </c>
      <c r="M59" s="239">
        <f>'§28(3)'!M59</f>
        <v>0</v>
      </c>
      <c r="N59" s="278">
        <f>'§28(3)'!N59</f>
        <v>0</v>
      </c>
      <c r="O59" s="134"/>
    </row>
    <row r="60" spans="2:15">
      <c r="B60" s="140"/>
      <c r="C60" s="73" t="s">
        <v>311</v>
      </c>
      <c r="D60" s="78" t="str">
        <f>'§28(3)'!D60</f>
        <v>Q1 2026</v>
      </c>
      <c r="E60" s="330">
        <f>'§28(3)'!E60</f>
        <v>197.82413482999999</v>
      </c>
      <c r="F60" s="331">
        <f>'§28(3)'!F60</f>
        <v>0</v>
      </c>
      <c r="G60" s="331">
        <f>'§28(3)'!G60</f>
        <v>0</v>
      </c>
      <c r="H60" s="331">
        <f>'§28(3)'!H60</f>
        <v>172.82413482999999</v>
      </c>
      <c r="I60" s="331">
        <f>'§28(3)'!I60</f>
        <v>25</v>
      </c>
      <c r="J60" s="331">
        <f>'§28(3)'!J60</f>
        <v>0</v>
      </c>
      <c r="K60" s="331">
        <f>'§28(3)'!K60</f>
        <v>0</v>
      </c>
      <c r="L60" s="331">
        <f>'§28(3)'!L60</f>
        <v>0</v>
      </c>
      <c r="M60" s="317">
        <f>'§28(3)'!M60</f>
        <v>0</v>
      </c>
      <c r="N60" s="332">
        <f>'§28(3)'!N60</f>
        <v>0</v>
      </c>
      <c r="O60" s="134"/>
    </row>
    <row r="61" spans="2:15">
      <c r="B61" s="140"/>
      <c r="C61" s="73"/>
      <c r="D61" s="78" t="str">
        <f>'§28(3)'!D61</f>
        <v>Q1 2025</v>
      </c>
      <c r="E61" s="276">
        <f>'§28(3)'!E61</f>
        <v>120.42509115999999</v>
      </c>
      <c r="F61" s="239">
        <f>'§28(3)'!F61</f>
        <v>0</v>
      </c>
      <c r="G61" s="277">
        <f>'§28(3)'!G61</f>
        <v>0</v>
      </c>
      <c r="H61" s="277">
        <f>'§28(3)'!H61</f>
        <v>95.425091159999994</v>
      </c>
      <c r="I61" s="239">
        <f>'§28(3)'!I61</f>
        <v>25</v>
      </c>
      <c r="J61" s="278">
        <f>'§28(3)'!J61</f>
        <v>0</v>
      </c>
      <c r="K61" s="277">
        <f>'§28(3)'!K61</f>
        <v>0</v>
      </c>
      <c r="L61" s="277">
        <f>'§28(3)'!L61</f>
        <v>0</v>
      </c>
      <c r="M61" s="239">
        <f>'§28(3)'!M61</f>
        <v>0</v>
      </c>
      <c r="N61" s="278">
        <f>'§28(3)'!N61</f>
        <v>0</v>
      </c>
      <c r="O61" s="134"/>
    </row>
    <row r="62" spans="2:15" hidden="1">
      <c r="B62" s="140"/>
      <c r="C62" s="73" t="s">
        <v>349</v>
      </c>
      <c r="D62" s="78" t="str">
        <f>'§28(3)'!D62</f>
        <v>Q1 2026</v>
      </c>
      <c r="E62" s="330">
        <f>'§28(3)'!E62</f>
        <v>0</v>
      </c>
      <c r="F62" s="331">
        <f>'§28(3)'!F62</f>
        <v>0</v>
      </c>
      <c r="G62" s="331">
        <f>'§28(3)'!G62</f>
        <v>0</v>
      </c>
      <c r="H62" s="331">
        <f>'§28(3)'!H62</f>
        <v>0</v>
      </c>
      <c r="I62" s="331">
        <f>'§28(3)'!I62</f>
        <v>0</v>
      </c>
      <c r="J62" s="331">
        <f>'§28(3)'!J62</f>
        <v>0</v>
      </c>
      <c r="K62" s="331">
        <f>'§28(3)'!K62</f>
        <v>0</v>
      </c>
      <c r="L62" s="331">
        <f>'§28(3)'!L62</f>
        <v>0</v>
      </c>
      <c r="M62" s="317">
        <f>'§28(3)'!M62</f>
        <v>0</v>
      </c>
      <c r="N62" s="332">
        <f>'§28(3)'!N62</f>
        <v>0</v>
      </c>
      <c r="O62" s="134"/>
    </row>
    <row r="63" spans="2:15" hidden="1">
      <c r="B63" s="140"/>
      <c r="C63" s="73"/>
      <c r="D63" s="78" t="str">
        <f>'§28(3)'!D63</f>
        <v>Q1 2025</v>
      </c>
      <c r="E63" s="276">
        <f>'§28(3)'!E63</f>
        <v>0</v>
      </c>
      <c r="F63" s="239">
        <f>'§28(3)'!F63</f>
        <v>0</v>
      </c>
      <c r="G63" s="277">
        <f>'§28(3)'!G63</f>
        <v>0</v>
      </c>
      <c r="H63" s="277">
        <f>'§28(3)'!H63</f>
        <v>0</v>
      </c>
      <c r="I63" s="239">
        <f>'§28(3)'!I63</f>
        <v>0</v>
      </c>
      <c r="J63" s="278">
        <f>'§28(3)'!J63</f>
        <v>0</v>
      </c>
      <c r="K63" s="277">
        <f>'§28(3)'!K63</f>
        <v>0</v>
      </c>
      <c r="L63" s="277">
        <f>'§28(3)'!L63</f>
        <v>0</v>
      </c>
      <c r="M63" s="239">
        <f>'§28(3)'!M63</f>
        <v>0</v>
      </c>
      <c r="N63" s="278">
        <f>'§28(3)'!N63</f>
        <v>0</v>
      </c>
      <c r="O63" s="134"/>
    </row>
    <row r="64" spans="2:15" hidden="1">
      <c r="B64" s="140"/>
      <c r="C64" s="73" t="s">
        <v>325</v>
      </c>
      <c r="D64" s="78" t="str">
        <f>'§28(3)'!D64</f>
        <v>Q1 2026</v>
      </c>
      <c r="E64" s="330">
        <f>'§28(3)'!E64</f>
        <v>0</v>
      </c>
      <c r="F64" s="331">
        <f>'§28(3)'!F64</f>
        <v>0</v>
      </c>
      <c r="G64" s="331">
        <f>'§28(3)'!G64</f>
        <v>0</v>
      </c>
      <c r="H64" s="331">
        <f>'§28(3)'!H64</f>
        <v>0</v>
      </c>
      <c r="I64" s="331">
        <f>'§28(3)'!I64</f>
        <v>0</v>
      </c>
      <c r="J64" s="331">
        <f>'§28(3)'!J64</f>
        <v>0</v>
      </c>
      <c r="K64" s="331">
        <f>'§28(3)'!K64</f>
        <v>0</v>
      </c>
      <c r="L64" s="331">
        <f>'§28(3)'!L64</f>
        <v>0</v>
      </c>
      <c r="M64" s="317">
        <f>'§28(3)'!M64</f>
        <v>0</v>
      </c>
      <c r="N64" s="332">
        <f>'§28(3)'!N64</f>
        <v>0</v>
      </c>
      <c r="O64" s="134"/>
    </row>
    <row r="65" spans="2:15" hidden="1">
      <c r="B65" s="140"/>
      <c r="C65" s="73"/>
      <c r="D65" s="78" t="str">
        <f>'§28(3)'!D65</f>
        <v>Q1 2025</v>
      </c>
      <c r="E65" s="276">
        <f>'§28(3)'!E65</f>
        <v>0</v>
      </c>
      <c r="F65" s="239">
        <f>'§28(3)'!F65</f>
        <v>0</v>
      </c>
      <c r="G65" s="277">
        <f>'§28(3)'!G65</f>
        <v>0</v>
      </c>
      <c r="H65" s="277">
        <f>'§28(3)'!H65</f>
        <v>0</v>
      </c>
      <c r="I65" s="239">
        <f>'§28(3)'!I65</f>
        <v>0</v>
      </c>
      <c r="J65" s="278">
        <f>'§28(3)'!J65</f>
        <v>0</v>
      </c>
      <c r="K65" s="277">
        <f>'§28(3)'!K65</f>
        <v>0</v>
      </c>
      <c r="L65" s="277">
        <f>'§28(3)'!L65</f>
        <v>0</v>
      </c>
      <c r="M65" s="239">
        <f>'§28(3)'!M65</f>
        <v>0</v>
      </c>
      <c r="N65" s="278">
        <f>'§28(3)'!N65</f>
        <v>0</v>
      </c>
      <c r="O65" s="134"/>
    </row>
    <row r="66" spans="2:15" hidden="1">
      <c r="B66" s="140"/>
      <c r="C66" s="73" t="s">
        <v>326</v>
      </c>
      <c r="D66" s="78" t="str">
        <f>'§28(3)'!D66</f>
        <v>Q1 2026</v>
      </c>
      <c r="E66" s="330">
        <f>'§28(3)'!E66</f>
        <v>0</v>
      </c>
      <c r="F66" s="331">
        <f>'§28(3)'!F66</f>
        <v>0</v>
      </c>
      <c r="G66" s="331">
        <f>'§28(3)'!G66</f>
        <v>0</v>
      </c>
      <c r="H66" s="331">
        <f>'§28(3)'!H66</f>
        <v>0</v>
      </c>
      <c r="I66" s="331">
        <f>'§28(3)'!I66</f>
        <v>0</v>
      </c>
      <c r="J66" s="331">
        <f>'§28(3)'!J66</f>
        <v>0</v>
      </c>
      <c r="K66" s="331">
        <f>'§28(3)'!K66</f>
        <v>0</v>
      </c>
      <c r="L66" s="331">
        <f>'§28(3)'!L66</f>
        <v>0</v>
      </c>
      <c r="M66" s="317">
        <f>'§28(3)'!M66</f>
        <v>0</v>
      </c>
      <c r="N66" s="332">
        <f>'§28(3)'!N66</f>
        <v>0</v>
      </c>
      <c r="O66" s="134"/>
    </row>
    <row r="67" spans="2:15" hidden="1">
      <c r="B67" s="140"/>
      <c r="C67" s="73"/>
      <c r="D67" s="78" t="str">
        <f>'§28(3)'!D67</f>
        <v>Q1 2025</v>
      </c>
      <c r="E67" s="276">
        <f>'§28(3)'!E67</f>
        <v>0</v>
      </c>
      <c r="F67" s="239">
        <f>'§28(3)'!F67</f>
        <v>0</v>
      </c>
      <c r="G67" s="277">
        <f>'§28(3)'!G67</f>
        <v>0</v>
      </c>
      <c r="H67" s="277">
        <f>'§28(3)'!H67</f>
        <v>0</v>
      </c>
      <c r="I67" s="239">
        <f>'§28(3)'!I67</f>
        <v>0</v>
      </c>
      <c r="J67" s="278">
        <f>'§28(3)'!J67</f>
        <v>0</v>
      </c>
      <c r="K67" s="277">
        <f>'§28(3)'!K67</f>
        <v>0</v>
      </c>
      <c r="L67" s="277">
        <f>'§28(3)'!L67</f>
        <v>0</v>
      </c>
      <c r="M67" s="239">
        <f>'§28(3)'!M67</f>
        <v>0</v>
      </c>
      <c r="N67" s="278">
        <f>'§28(3)'!N67</f>
        <v>0</v>
      </c>
      <c r="O67" s="134"/>
    </row>
    <row r="68" spans="2:15" hidden="1">
      <c r="B68" s="140"/>
      <c r="C68" s="73" t="s">
        <v>327</v>
      </c>
      <c r="D68" s="78" t="str">
        <f>'§28(3)'!D68</f>
        <v>Q1 2026</v>
      </c>
      <c r="E68" s="330">
        <f>'§28(3)'!E68</f>
        <v>0</v>
      </c>
      <c r="F68" s="331">
        <f>'§28(3)'!F68</f>
        <v>0</v>
      </c>
      <c r="G68" s="331">
        <f>'§28(3)'!G68</f>
        <v>0</v>
      </c>
      <c r="H68" s="331">
        <f>'§28(3)'!H68</f>
        <v>0</v>
      </c>
      <c r="I68" s="331">
        <f>'§28(3)'!I68</f>
        <v>0</v>
      </c>
      <c r="J68" s="331">
        <f>'§28(3)'!J68</f>
        <v>0</v>
      </c>
      <c r="K68" s="331">
        <f>'§28(3)'!K68</f>
        <v>0</v>
      </c>
      <c r="L68" s="331">
        <f>'§28(3)'!L68</f>
        <v>0</v>
      </c>
      <c r="M68" s="317">
        <f>'§28(3)'!M68</f>
        <v>0</v>
      </c>
      <c r="N68" s="332">
        <f>'§28(3)'!N68</f>
        <v>0</v>
      </c>
      <c r="O68" s="134"/>
    </row>
    <row r="69" spans="2:15" hidden="1">
      <c r="B69" s="140"/>
      <c r="C69" s="73"/>
      <c r="D69" s="78" t="str">
        <f>'§28(3)'!D69</f>
        <v>Q1 2025</v>
      </c>
      <c r="E69" s="276">
        <f>'§28(3)'!E69</f>
        <v>0</v>
      </c>
      <c r="F69" s="239">
        <f>'§28(3)'!F69</f>
        <v>0</v>
      </c>
      <c r="G69" s="277">
        <f>'§28(3)'!G69</f>
        <v>0</v>
      </c>
      <c r="H69" s="277">
        <f>'§28(3)'!H69</f>
        <v>0</v>
      </c>
      <c r="I69" s="239">
        <f>'§28(3)'!I69</f>
        <v>0</v>
      </c>
      <c r="J69" s="278">
        <f>'§28(3)'!J69</f>
        <v>0</v>
      </c>
      <c r="K69" s="277">
        <f>'§28(3)'!K69</f>
        <v>0</v>
      </c>
      <c r="L69" s="277">
        <f>'§28(3)'!L69</f>
        <v>0</v>
      </c>
      <c r="M69" s="239">
        <f>'§28(3)'!M69</f>
        <v>0</v>
      </c>
      <c r="N69" s="278">
        <f>'§28(3)'!N69</f>
        <v>0</v>
      </c>
      <c r="O69" s="134"/>
    </row>
    <row r="70" spans="2:15" hidden="1">
      <c r="B70" s="140"/>
      <c r="C70" s="73" t="s">
        <v>194</v>
      </c>
      <c r="D70" s="78" t="str">
        <f>'§28(3)'!D70</f>
        <v>Q1 2026</v>
      </c>
      <c r="E70" s="330">
        <f>'§28(3)'!E70</f>
        <v>0</v>
      </c>
      <c r="F70" s="331">
        <f>'§28(3)'!F70</f>
        <v>0</v>
      </c>
      <c r="G70" s="331">
        <f>'§28(3)'!G70</f>
        <v>0</v>
      </c>
      <c r="H70" s="331">
        <f>'§28(3)'!H70</f>
        <v>0</v>
      </c>
      <c r="I70" s="331">
        <f>'§28(3)'!I70</f>
        <v>0</v>
      </c>
      <c r="J70" s="331">
        <f>'§28(3)'!J70</f>
        <v>0</v>
      </c>
      <c r="K70" s="331">
        <f>'§28(3)'!K70</f>
        <v>0</v>
      </c>
      <c r="L70" s="331">
        <f>'§28(3)'!L70</f>
        <v>0</v>
      </c>
      <c r="M70" s="317">
        <f>'§28(3)'!M70</f>
        <v>0</v>
      </c>
      <c r="N70" s="332">
        <f>'§28(3)'!N70</f>
        <v>0</v>
      </c>
      <c r="O70" s="134"/>
    </row>
    <row r="71" spans="2:15" hidden="1">
      <c r="B71" s="140"/>
      <c r="C71" s="73"/>
      <c r="D71" s="78" t="str">
        <f>'§28(3)'!D71</f>
        <v>Q1 2025</v>
      </c>
      <c r="E71" s="276">
        <f>'§28(3)'!E71</f>
        <v>0</v>
      </c>
      <c r="F71" s="239">
        <f>'§28(3)'!F71</f>
        <v>0</v>
      </c>
      <c r="G71" s="277">
        <f>'§28(3)'!G71</f>
        <v>0</v>
      </c>
      <c r="H71" s="277">
        <f>'§28(3)'!H71</f>
        <v>0</v>
      </c>
      <c r="I71" s="239">
        <f>'§28(3)'!I71</f>
        <v>0</v>
      </c>
      <c r="J71" s="278">
        <f>'§28(3)'!J71</f>
        <v>0</v>
      </c>
      <c r="K71" s="277">
        <f>'§28(3)'!K71</f>
        <v>0</v>
      </c>
      <c r="L71" s="277">
        <f>'§28(3)'!L71</f>
        <v>0</v>
      </c>
      <c r="M71" s="239">
        <f>'§28(3)'!M71</f>
        <v>0</v>
      </c>
      <c r="N71" s="278">
        <f>'§28(3)'!N71</f>
        <v>0</v>
      </c>
      <c r="O71" s="134"/>
    </row>
    <row r="72" spans="2:15" hidden="1">
      <c r="B72" s="140"/>
      <c r="C72" s="73" t="s">
        <v>328</v>
      </c>
      <c r="D72" s="78" t="str">
        <f>'§28(3)'!D72</f>
        <v>Q1 2026</v>
      </c>
      <c r="E72" s="330">
        <f>'§28(3)'!E72</f>
        <v>0</v>
      </c>
      <c r="F72" s="331">
        <f>'§28(3)'!F72</f>
        <v>0</v>
      </c>
      <c r="G72" s="331">
        <f>'§28(3)'!G72</f>
        <v>0</v>
      </c>
      <c r="H72" s="331">
        <f>'§28(3)'!H72</f>
        <v>0</v>
      </c>
      <c r="I72" s="331">
        <f>'§28(3)'!I72</f>
        <v>0</v>
      </c>
      <c r="J72" s="331">
        <f>'§28(3)'!J72</f>
        <v>0</v>
      </c>
      <c r="K72" s="331">
        <f>'§28(3)'!K72</f>
        <v>0</v>
      </c>
      <c r="L72" s="331">
        <f>'§28(3)'!L72</f>
        <v>0</v>
      </c>
      <c r="M72" s="317">
        <f>'§28(3)'!M72</f>
        <v>0</v>
      </c>
      <c r="N72" s="332">
        <f>'§28(3)'!N72</f>
        <v>0</v>
      </c>
      <c r="O72" s="134"/>
    </row>
    <row r="73" spans="2:15" hidden="1">
      <c r="B73" s="140"/>
      <c r="C73" s="73"/>
      <c r="D73" s="78" t="str">
        <f>'§28(3)'!D73</f>
        <v>Q1 2025</v>
      </c>
      <c r="E73" s="276">
        <f>'§28(3)'!E73</f>
        <v>0</v>
      </c>
      <c r="F73" s="239">
        <f>'§28(3)'!F73</f>
        <v>0</v>
      </c>
      <c r="G73" s="277">
        <f>'§28(3)'!G73</f>
        <v>0</v>
      </c>
      <c r="H73" s="277">
        <f>'§28(3)'!H73</f>
        <v>0</v>
      </c>
      <c r="I73" s="239">
        <f>'§28(3)'!I73</f>
        <v>0</v>
      </c>
      <c r="J73" s="278">
        <f>'§28(3)'!J73</f>
        <v>0</v>
      </c>
      <c r="K73" s="277">
        <f>'§28(3)'!K73</f>
        <v>0</v>
      </c>
      <c r="L73" s="277">
        <f>'§28(3)'!L73</f>
        <v>0</v>
      </c>
      <c r="M73" s="239">
        <f>'§28(3)'!M73</f>
        <v>0</v>
      </c>
      <c r="N73" s="278">
        <f>'§28(3)'!N73</f>
        <v>0</v>
      </c>
      <c r="O73" s="134"/>
    </row>
    <row r="74" spans="2:15" hidden="1">
      <c r="B74" s="140"/>
      <c r="C74" s="73" t="s">
        <v>329</v>
      </c>
      <c r="D74" s="78" t="str">
        <f>'§28(3)'!D74</f>
        <v>Q1 2026</v>
      </c>
      <c r="E74" s="330">
        <f>'§28(3)'!E74</f>
        <v>0</v>
      </c>
      <c r="F74" s="331">
        <f>'§28(3)'!F74</f>
        <v>0</v>
      </c>
      <c r="G74" s="331">
        <f>'§28(3)'!G74</f>
        <v>0</v>
      </c>
      <c r="H74" s="331">
        <f>'§28(3)'!H74</f>
        <v>0</v>
      </c>
      <c r="I74" s="331">
        <f>'§28(3)'!I74</f>
        <v>0</v>
      </c>
      <c r="J74" s="331">
        <f>'§28(3)'!J74</f>
        <v>0</v>
      </c>
      <c r="K74" s="331">
        <f>'§28(3)'!K74</f>
        <v>0</v>
      </c>
      <c r="L74" s="331">
        <f>'§28(3)'!L74</f>
        <v>0</v>
      </c>
      <c r="M74" s="317">
        <f>'§28(3)'!M74</f>
        <v>0</v>
      </c>
      <c r="N74" s="332">
        <f>'§28(3)'!N74</f>
        <v>0</v>
      </c>
      <c r="O74" s="134"/>
    </row>
    <row r="75" spans="2:15" hidden="1">
      <c r="B75" s="140"/>
      <c r="C75" s="73"/>
      <c r="D75" s="78" t="str">
        <f>'§28(3)'!D75</f>
        <v>Q1 2025</v>
      </c>
      <c r="E75" s="276">
        <f>'§28(3)'!E75</f>
        <v>0</v>
      </c>
      <c r="F75" s="239">
        <f>'§28(3)'!F75</f>
        <v>0</v>
      </c>
      <c r="G75" s="277">
        <f>'§28(3)'!G75</f>
        <v>0</v>
      </c>
      <c r="H75" s="277">
        <f>'§28(3)'!H75</f>
        <v>0</v>
      </c>
      <c r="I75" s="239">
        <f>'§28(3)'!I75</f>
        <v>0</v>
      </c>
      <c r="J75" s="278">
        <f>'§28(3)'!J75</f>
        <v>0</v>
      </c>
      <c r="K75" s="277">
        <f>'§28(3)'!K75</f>
        <v>0</v>
      </c>
      <c r="L75" s="277">
        <f>'§28(3)'!L75</f>
        <v>0</v>
      </c>
      <c r="M75" s="239">
        <f>'§28(3)'!M75</f>
        <v>0</v>
      </c>
      <c r="N75" s="278">
        <f>'§28(3)'!N75</f>
        <v>0</v>
      </c>
      <c r="O75" s="134"/>
    </row>
    <row r="76" spans="2:15" hidden="1">
      <c r="B76" s="140"/>
      <c r="C76" s="73" t="s">
        <v>132</v>
      </c>
      <c r="D76" s="78" t="str">
        <f>'§28(3)'!D76</f>
        <v>Q1 2026</v>
      </c>
      <c r="E76" s="330">
        <f>'§28(3)'!E76</f>
        <v>0</v>
      </c>
      <c r="F76" s="331">
        <f>'§28(3)'!F76</f>
        <v>0</v>
      </c>
      <c r="G76" s="331">
        <f>'§28(3)'!G76</f>
        <v>0</v>
      </c>
      <c r="H76" s="331">
        <f>'§28(3)'!H76</f>
        <v>0</v>
      </c>
      <c r="I76" s="331">
        <f>'§28(3)'!I76</f>
        <v>0</v>
      </c>
      <c r="J76" s="331">
        <f>'§28(3)'!J76</f>
        <v>0</v>
      </c>
      <c r="K76" s="331">
        <f>'§28(3)'!K76</f>
        <v>0</v>
      </c>
      <c r="L76" s="331">
        <f>'§28(3)'!L76</f>
        <v>0</v>
      </c>
      <c r="M76" s="317">
        <f>'§28(3)'!M76</f>
        <v>0</v>
      </c>
      <c r="N76" s="332">
        <f>'§28(3)'!N76</f>
        <v>0</v>
      </c>
      <c r="O76" s="134"/>
    </row>
    <row r="77" spans="2:15" hidden="1">
      <c r="B77" s="140"/>
      <c r="C77" s="73"/>
      <c r="D77" s="78" t="str">
        <f>'§28(3)'!D77</f>
        <v>Q1 2025</v>
      </c>
      <c r="E77" s="276">
        <f>'§28(3)'!E77</f>
        <v>0</v>
      </c>
      <c r="F77" s="239">
        <f>'§28(3)'!F77</f>
        <v>0</v>
      </c>
      <c r="G77" s="277">
        <f>'§28(3)'!G77</f>
        <v>0</v>
      </c>
      <c r="H77" s="277">
        <f>'§28(3)'!H77</f>
        <v>0</v>
      </c>
      <c r="I77" s="239">
        <f>'§28(3)'!I77</f>
        <v>0</v>
      </c>
      <c r="J77" s="278">
        <f>'§28(3)'!J77</f>
        <v>0</v>
      </c>
      <c r="K77" s="277">
        <f>'§28(3)'!K77</f>
        <v>0</v>
      </c>
      <c r="L77" s="277">
        <f>'§28(3)'!L77</f>
        <v>0</v>
      </c>
      <c r="M77" s="239">
        <f>'§28(3)'!M77</f>
        <v>0</v>
      </c>
      <c r="N77" s="278">
        <f>'§28(3)'!N77</f>
        <v>0</v>
      </c>
      <c r="O77" s="134"/>
    </row>
    <row r="78" spans="2:15">
      <c r="B78" s="140"/>
      <c r="C78" s="73" t="s">
        <v>330</v>
      </c>
      <c r="D78" s="78" t="str">
        <f>'§28(3)'!D78</f>
        <v>Q1 2026</v>
      </c>
      <c r="E78" s="330">
        <f>'§28(3)'!E78</f>
        <v>25.948632759999999</v>
      </c>
      <c r="F78" s="331">
        <f>'§28(3)'!F78</f>
        <v>25.948632759999999</v>
      </c>
      <c r="G78" s="331">
        <f>'§28(3)'!G78</f>
        <v>0</v>
      </c>
      <c r="H78" s="331">
        <f>'§28(3)'!H78</f>
        <v>0</v>
      </c>
      <c r="I78" s="331">
        <f>'§28(3)'!I78</f>
        <v>0</v>
      </c>
      <c r="J78" s="331">
        <f>'§28(3)'!J78</f>
        <v>0</v>
      </c>
      <c r="K78" s="331">
        <f>'§28(3)'!K78</f>
        <v>0</v>
      </c>
      <c r="L78" s="331">
        <f>'§28(3)'!L78</f>
        <v>0</v>
      </c>
      <c r="M78" s="317">
        <f>'§28(3)'!M78</f>
        <v>0</v>
      </c>
      <c r="N78" s="332">
        <f>'§28(3)'!N78</f>
        <v>25.948632759999999</v>
      </c>
      <c r="O78" s="134"/>
    </row>
    <row r="79" spans="2:15">
      <c r="B79" s="140"/>
      <c r="C79" s="73"/>
      <c r="D79" s="78" t="str">
        <f>'§28(3)'!D79</f>
        <v>Q1 2025</v>
      </c>
      <c r="E79" s="276">
        <f>'§28(3)'!E79</f>
        <v>37.728295410000001</v>
      </c>
      <c r="F79" s="239">
        <f>'§28(3)'!F79</f>
        <v>37.728295410000001</v>
      </c>
      <c r="G79" s="277">
        <f>'§28(3)'!G79</f>
        <v>0</v>
      </c>
      <c r="H79" s="277">
        <f>'§28(3)'!H79</f>
        <v>0</v>
      </c>
      <c r="I79" s="239">
        <f>'§28(3)'!I79</f>
        <v>0</v>
      </c>
      <c r="J79" s="278">
        <f>'§28(3)'!J79</f>
        <v>0</v>
      </c>
      <c r="K79" s="277">
        <f>'§28(3)'!K79</f>
        <v>0</v>
      </c>
      <c r="L79" s="277">
        <f>'§28(3)'!L79</f>
        <v>0</v>
      </c>
      <c r="M79" s="239">
        <f>'§28(3)'!M79</f>
        <v>0</v>
      </c>
      <c r="N79" s="278">
        <f>'§28(3)'!N79</f>
        <v>37.728295410000001</v>
      </c>
      <c r="O79" s="134"/>
    </row>
    <row r="80" spans="2:15" hidden="1">
      <c r="B80" s="140"/>
      <c r="C80" s="73" t="s">
        <v>157</v>
      </c>
      <c r="D80" s="78" t="str">
        <f>'§28(3)'!D80</f>
        <v>Q1 2026</v>
      </c>
      <c r="E80" s="330">
        <f>'§28(3)'!E80</f>
        <v>0</v>
      </c>
      <c r="F80" s="331">
        <f>'§28(3)'!F80</f>
        <v>0</v>
      </c>
      <c r="G80" s="331">
        <f>'§28(3)'!G80</f>
        <v>0</v>
      </c>
      <c r="H80" s="331">
        <f>'§28(3)'!H80</f>
        <v>0</v>
      </c>
      <c r="I80" s="331">
        <f>'§28(3)'!I80</f>
        <v>0</v>
      </c>
      <c r="J80" s="331">
        <f>'§28(3)'!J80</f>
        <v>0</v>
      </c>
      <c r="K80" s="331">
        <f>'§28(3)'!K80</f>
        <v>0</v>
      </c>
      <c r="L80" s="331">
        <f>'§28(3)'!L80</f>
        <v>0</v>
      </c>
      <c r="M80" s="317">
        <f>'§28(3)'!M80</f>
        <v>0</v>
      </c>
      <c r="N80" s="332">
        <f>'§28(3)'!N80</f>
        <v>0</v>
      </c>
      <c r="O80" s="134"/>
    </row>
    <row r="81" spans="2:15" hidden="1">
      <c r="B81" s="140"/>
      <c r="C81" s="73"/>
      <c r="D81" s="78" t="str">
        <f>'§28(3)'!D81</f>
        <v>Q1 2025</v>
      </c>
      <c r="E81" s="276">
        <f>'§28(3)'!E81</f>
        <v>0</v>
      </c>
      <c r="F81" s="239">
        <f>'§28(3)'!F81</f>
        <v>0</v>
      </c>
      <c r="G81" s="277">
        <f>'§28(3)'!G81</f>
        <v>0</v>
      </c>
      <c r="H81" s="277">
        <f>'§28(3)'!H81</f>
        <v>0</v>
      </c>
      <c r="I81" s="239">
        <f>'§28(3)'!I81</f>
        <v>0</v>
      </c>
      <c r="J81" s="278">
        <f>'§28(3)'!J81</f>
        <v>0</v>
      </c>
      <c r="K81" s="277">
        <f>'§28(3)'!K81</f>
        <v>0</v>
      </c>
      <c r="L81" s="277">
        <f>'§28(3)'!L81</f>
        <v>0</v>
      </c>
      <c r="M81" s="239">
        <f>'§28(3)'!M81</f>
        <v>0</v>
      </c>
      <c r="N81" s="278">
        <f>'§28(3)'!N81</f>
        <v>0</v>
      </c>
      <c r="O81" s="134"/>
    </row>
    <row r="82" spans="2:15">
      <c r="B82" s="140"/>
      <c r="C82" s="73" t="s">
        <v>414</v>
      </c>
      <c r="D82" s="78" t="str">
        <f>'§28(3)'!D82</f>
        <v>Q1 2026</v>
      </c>
      <c r="E82" s="330">
        <f>'§28(3)'!E82</f>
        <v>115.83726643</v>
      </c>
      <c r="F82" s="331">
        <f>'§28(3)'!F82</f>
        <v>0</v>
      </c>
      <c r="G82" s="331">
        <f>'§28(3)'!G82</f>
        <v>0</v>
      </c>
      <c r="H82" s="331">
        <f>'§28(3)'!H82</f>
        <v>0</v>
      </c>
      <c r="I82" s="331">
        <f>'§28(3)'!I82</f>
        <v>0</v>
      </c>
      <c r="J82" s="331">
        <f>'§28(3)'!J82</f>
        <v>115.83726643</v>
      </c>
      <c r="K82" s="331">
        <f>'§28(3)'!K82</f>
        <v>0</v>
      </c>
      <c r="L82" s="331">
        <f>'§28(3)'!L82</f>
        <v>0</v>
      </c>
      <c r="M82" s="317">
        <f>'§28(3)'!M82</f>
        <v>0</v>
      </c>
      <c r="N82" s="332">
        <f>'§28(3)'!N82</f>
        <v>0</v>
      </c>
      <c r="O82" s="134"/>
    </row>
    <row r="83" spans="2:15">
      <c r="B83" s="140"/>
      <c r="C83" s="73"/>
      <c r="D83" s="78" t="str">
        <f>'§28(3)'!D83</f>
        <v>Q1 2025</v>
      </c>
      <c r="E83" s="276">
        <f>'§28(3)'!E83</f>
        <v>39.511353139999997</v>
      </c>
      <c r="F83" s="239">
        <f>'§28(3)'!F83</f>
        <v>0</v>
      </c>
      <c r="G83" s="277">
        <f>'§28(3)'!G83</f>
        <v>0</v>
      </c>
      <c r="H83" s="277">
        <f>'§28(3)'!H83</f>
        <v>0</v>
      </c>
      <c r="I83" s="239">
        <f>'§28(3)'!I83</f>
        <v>0</v>
      </c>
      <c r="J83" s="278">
        <f>'§28(3)'!J83</f>
        <v>39.511353139999997</v>
      </c>
      <c r="K83" s="277">
        <f>'§28(3)'!K83</f>
        <v>0</v>
      </c>
      <c r="L83" s="277">
        <f>'§28(3)'!L83</f>
        <v>0</v>
      </c>
      <c r="M83" s="239">
        <f>'§28(3)'!M83</f>
        <v>0</v>
      </c>
      <c r="N83" s="278">
        <f>'§28(3)'!N83</f>
        <v>0</v>
      </c>
      <c r="O83" s="134"/>
    </row>
    <row r="84" spans="2:15">
      <c r="B84" s="140"/>
      <c r="C84" s="76"/>
      <c r="D84" s="115"/>
      <c r="E84" s="76"/>
      <c r="F84" s="76"/>
      <c r="G84" s="76"/>
      <c r="H84" s="76"/>
      <c r="I84" s="76"/>
      <c r="J84" s="76"/>
      <c r="K84" s="76"/>
      <c r="L84" s="76"/>
      <c r="M84" s="76"/>
      <c r="N84" s="76"/>
      <c r="O84" s="134"/>
    </row>
    <row r="85" spans="2:15">
      <c r="B85" s="140"/>
      <c r="C85" s="358" t="s">
        <v>338</v>
      </c>
      <c r="D85" s="359"/>
      <c r="E85" s="359"/>
      <c r="F85" s="359"/>
      <c r="G85" s="359"/>
      <c r="H85" s="359"/>
      <c r="I85" s="359"/>
      <c r="J85" s="76"/>
      <c r="K85" s="76"/>
      <c r="L85" s="76"/>
      <c r="M85" s="76"/>
      <c r="N85" s="76"/>
      <c r="O85" s="134"/>
    </row>
    <row r="86" spans="2:15">
      <c r="B86" s="140"/>
      <c r="C86" s="358" t="s">
        <v>406</v>
      </c>
      <c r="D86" s="359"/>
      <c r="E86" s="359"/>
      <c r="F86" s="359"/>
      <c r="G86" s="359"/>
      <c r="H86" s="359"/>
      <c r="I86" s="359"/>
      <c r="J86" s="76"/>
      <c r="K86" s="76"/>
      <c r="L86" s="76"/>
      <c r="M86" s="76"/>
      <c r="N86" s="76"/>
      <c r="O86" s="134"/>
    </row>
    <row r="87" spans="2:15">
      <c r="B87" s="140"/>
      <c r="C87" s="76"/>
      <c r="D87" s="115"/>
      <c r="E87" s="76"/>
      <c r="F87" s="76"/>
      <c r="G87" s="76"/>
      <c r="H87" s="76"/>
      <c r="I87" s="76"/>
      <c r="J87" s="76"/>
      <c r="K87" s="76"/>
      <c r="L87" s="76"/>
      <c r="M87" s="76"/>
      <c r="N87" s="76"/>
      <c r="O87" s="134"/>
    </row>
    <row r="88" spans="2:15" ht="25.5" customHeight="1">
      <c r="B88" s="140"/>
      <c r="C88" s="76"/>
      <c r="D88" s="115"/>
      <c r="E88" s="431" t="s">
        <v>415</v>
      </c>
      <c r="F88" s="432"/>
      <c r="G88" s="432"/>
      <c r="H88" s="432"/>
      <c r="I88" s="433"/>
      <c r="J88" s="434" t="s">
        <v>416</v>
      </c>
      <c r="K88" s="435"/>
      <c r="L88" s="435"/>
      <c r="M88" s="435"/>
      <c r="N88" s="435"/>
      <c r="O88" s="134"/>
    </row>
    <row r="89" spans="2:15">
      <c r="B89" s="140"/>
      <c r="C89" s="76"/>
      <c r="D89" s="115"/>
      <c r="E89" s="429" t="s">
        <v>293</v>
      </c>
      <c r="F89" s="360" t="s">
        <v>295</v>
      </c>
      <c r="G89" s="361"/>
      <c r="H89" s="361"/>
      <c r="I89" s="362"/>
      <c r="J89" s="429" t="s">
        <v>293</v>
      </c>
      <c r="K89" s="360" t="s">
        <v>295</v>
      </c>
      <c r="L89" s="361"/>
      <c r="M89" s="361"/>
      <c r="N89" s="362"/>
      <c r="O89" s="134"/>
    </row>
    <row r="90" spans="2:15" ht="22.2">
      <c r="B90" s="140"/>
      <c r="C90" s="76"/>
      <c r="D90" s="115"/>
      <c r="E90" s="430"/>
      <c r="F90" s="363" t="s">
        <v>410</v>
      </c>
      <c r="G90" s="364" t="s">
        <v>411</v>
      </c>
      <c r="H90" s="364" t="s">
        <v>412</v>
      </c>
      <c r="I90" s="365" t="s">
        <v>413</v>
      </c>
      <c r="J90" s="430"/>
      <c r="K90" s="363" t="s">
        <v>410</v>
      </c>
      <c r="L90" s="364" t="s">
        <v>411</v>
      </c>
      <c r="M90" s="364" t="s">
        <v>412</v>
      </c>
      <c r="N90" s="365" t="s">
        <v>413</v>
      </c>
      <c r="O90" s="134"/>
    </row>
    <row r="91" spans="2:15">
      <c r="B91" s="140"/>
      <c r="E91" s="366" t="str">
        <f t="shared" ref="E91:N91" si="0">Einheit_Waehrung</f>
        <v>Mio. €</v>
      </c>
      <c r="F91" s="156" t="str">
        <f t="shared" si="0"/>
        <v>Mio. €</v>
      </c>
      <c r="G91" s="156" t="str">
        <f t="shared" si="0"/>
        <v>Mio. €</v>
      </c>
      <c r="H91" s="156" t="str">
        <f t="shared" si="0"/>
        <v>Mio. €</v>
      </c>
      <c r="I91" s="156" t="str">
        <f t="shared" si="0"/>
        <v>Mio. €</v>
      </c>
      <c r="J91" s="156" t="str">
        <f t="shared" si="0"/>
        <v>Mio. €</v>
      </c>
      <c r="K91" s="156" t="str">
        <f t="shared" si="0"/>
        <v>Mio. €</v>
      </c>
      <c r="L91" s="156" t="str">
        <f t="shared" si="0"/>
        <v>Mio. €</v>
      </c>
      <c r="M91" s="156" t="str">
        <f t="shared" si="0"/>
        <v>Mio. €</v>
      </c>
      <c r="N91" s="156" t="str">
        <f t="shared" si="0"/>
        <v>Mio. €</v>
      </c>
      <c r="O91" s="134"/>
    </row>
    <row r="92" spans="2:15">
      <c r="B92" s="140"/>
      <c r="C92" s="96" t="s">
        <v>301</v>
      </c>
      <c r="D92" s="96" t="str">
        <f>D14</f>
        <v>Q1 2026</v>
      </c>
      <c r="E92" s="328">
        <f>SUM(F92:I92)</f>
        <v>0</v>
      </c>
      <c r="F92" s="329">
        <f t="shared" ref="F92:I93" si="1">F94+F96+F98</f>
        <v>0</v>
      </c>
      <c r="G92" s="329">
        <f t="shared" si="1"/>
        <v>0</v>
      </c>
      <c r="H92" s="329">
        <f t="shared" si="1"/>
        <v>0</v>
      </c>
      <c r="I92" s="329">
        <f t="shared" si="1"/>
        <v>0</v>
      </c>
      <c r="J92" s="329">
        <f>SUM(K92:N92)</f>
        <v>0</v>
      </c>
      <c r="K92" s="329">
        <f t="shared" ref="K92:N93" si="2">K94+K96+K98</f>
        <v>0</v>
      </c>
      <c r="L92" s="329">
        <f t="shared" si="2"/>
        <v>0</v>
      </c>
      <c r="M92" s="329">
        <f t="shared" si="2"/>
        <v>0</v>
      </c>
      <c r="N92" s="329">
        <f t="shared" si="2"/>
        <v>0</v>
      </c>
      <c r="O92" s="134"/>
    </row>
    <row r="93" spans="2:15">
      <c r="B93" s="140"/>
      <c r="C93" s="76"/>
      <c r="D93" s="78" t="str">
        <f>D15</f>
        <v>Q1 2025</v>
      </c>
      <c r="E93" s="276">
        <f>SUM(F93:I93)</f>
        <v>0</v>
      </c>
      <c r="F93" s="277">
        <f t="shared" si="1"/>
        <v>0</v>
      </c>
      <c r="G93" s="277">
        <f t="shared" si="1"/>
        <v>0</v>
      </c>
      <c r="H93" s="277">
        <f t="shared" si="1"/>
        <v>0</v>
      </c>
      <c r="I93" s="277">
        <f t="shared" si="1"/>
        <v>0</v>
      </c>
      <c r="J93" s="277">
        <f>SUM(K93:N93)</f>
        <v>0</v>
      </c>
      <c r="K93" s="277">
        <f t="shared" si="2"/>
        <v>0</v>
      </c>
      <c r="L93" s="277">
        <f t="shared" si="2"/>
        <v>0</v>
      </c>
      <c r="M93" s="277">
        <f t="shared" si="2"/>
        <v>0</v>
      </c>
      <c r="N93" s="277">
        <f t="shared" si="2"/>
        <v>0</v>
      </c>
      <c r="O93" s="134"/>
    </row>
    <row r="94" spans="2:15" hidden="1">
      <c r="B94" s="140"/>
      <c r="C94" s="78" t="s">
        <v>302</v>
      </c>
      <c r="D94" s="78" t="str">
        <f t="shared" ref="D94:D99" si="3">D92</f>
        <v>Q1 2026</v>
      </c>
      <c r="E94" s="330">
        <f t="shared" ref="E94:E99" si="4">SUM(F94:I94)</f>
        <v>0</v>
      </c>
      <c r="F94" s="329">
        <f t="shared" ref="F94:F99" si="5">F96+F98+F100</f>
        <v>0</v>
      </c>
      <c r="G94" s="329">
        <v>0</v>
      </c>
      <c r="H94" s="329">
        <v>0</v>
      </c>
      <c r="I94" s="329">
        <v>0</v>
      </c>
      <c r="J94" s="329">
        <f t="shared" ref="J94:J99" si="6">SUM(K94:N94)</f>
        <v>0</v>
      </c>
      <c r="K94" s="329">
        <v>0</v>
      </c>
      <c r="L94" s="329">
        <v>0</v>
      </c>
      <c r="M94" s="329">
        <v>0</v>
      </c>
      <c r="N94" s="329">
        <v>0</v>
      </c>
      <c r="O94" s="134"/>
    </row>
    <row r="95" spans="2:15" hidden="1">
      <c r="B95" s="140"/>
      <c r="C95" s="78"/>
      <c r="D95" s="78" t="str">
        <f t="shared" si="3"/>
        <v>Q1 2025</v>
      </c>
      <c r="E95" s="276">
        <f t="shared" si="4"/>
        <v>0</v>
      </c>
      <c r="F95" s="277">
        <f t="shared" si="5"/>
        <v>0</v>
      </c>
      <c r="G95" s="277">
        <v>0</v>
      </c>
      <c r="H95" s="277">
        <v>0</v>
      </c>
      <c r="I95" s="277">
        <v>0</v>
      </c>
      <c r="J95" s="277">
        <f t="shared" si="6"/>
        <v>0</v>
      </c>
      <c r="K95" s="277">
        <v>0</v>
      </c>
      <c r="L95" s="277">
        <v>0</v>
      </c>
      <c r="M95" s="277">
        <v>0</v>
      </c>
      <c r="N95" s="277">
        <v>0</v>
      </c>
      <c r="O95" s="134"/>
    </row>
    <row r="96" spans="2:15" hidden="1">
      <c r="B96" s="140"/>
      <c r="C96" s="78" t="s">
        <v>317</v>
      </c>
      <c r="D96" s="78" t="str">
        <f t="shared" si="3"/>
        <v>Q1 2026</v>
      </c>
      <c r="E96" s="330">
        <f t="shared" si="4"/>
        <v>0</v>
      </c>
      <c r="F96" s="329">
        <f t="shared" si="5"/>
        <v>0</v>
      </c>
      <c r="G96" s="329">
        <v>0</v>
      </c>
      <c r="H96" s="329">
        <v>0</v>
      </c>
      <c r="I96" s="329">
        <v>0</v>
      </c>
      <c r="J96" s="329">
        <f t="shared" si="6"/>
        <v>0</v>
      </c>
      <c r="K96" s="329">
        <v>0</v>
      </c>
      <c r="L96" s="329">
        <v>0</v>
      </c>
      <c r="M96" s="329">
        <v>0</v>
      </c>
      <c r="N96" s="329">
        <v>0</v>
      </c>
      <c r="O96" s="134"/>
    </row>
    <row r="97" spans="2:16" hidden="1">
      <c r="B97" s="140"/>
      <c r="C97" s="78"/>
      <c r="D97" s="78" t="str">
        <f t="shared" si="3"/>
        <v>Q1 2025</v>
      </c>
      <c r="E97" s="276">
        <f t="shared" si="4"/>
        <v>0</v>
      </c>
      <c r="F97" s="277">
        <f t="shared" si="5"/>
        <v>0</v>
      </c>
      <c r="G97" s="277">
        <v>0</v>
      </c>
      <c r="H97" s="277">
        <v>0</v>
      </c>
      <c r="I97" s="277">
        <v>0</v>
      </c>
      <c r="J97" s="277">
        <f t="shared" si="6"/>
        <v>0</v>
      </c>
      <c r="K97" s="277">
        <v>0</v>
      </c>
      <c r="L97" s="277">
        <v>0</v>
      </c>
      <c r="M97" s="277">
        <v>0</v>
      </c>
      <c r="N97" s="277">
        <v>0</v>
      </c>
      <c r="O97" s="134"/>
    </row>
    <row r="98" spans="2:16" hidden="1">
      <c r="B98" s="140"/>
      <c r="C98" s="73" t="s">
        <v>311</v>
      </c>
      <c r="D98" s="78" t="str">
        <f t="shared" si="3"/>
        <v>Q1 2026</v>
      </c>
      <c r="E98" s="330">
        <f t="shared" si="4"/>
        <v>0</v>
      </c>
      <c r="F98" s="329">
        <f t="shared" si="5"/>
        <v>0</v>
      </c>
      <c r="G98" s="329">
        <v>0</v>
      </c>
      <c r="H98" s="329">
        <v>0</v>
      </c>
      <c r="I98" s="329">
        <v>0</v>
      </c>
      <c r="J98" s="329">
        <f t="shared" si="6"/>
        <v>0</v>
      </c>
      <c r="K98" s="329">
        <v>0</v>
      </c>
      <c r="L98" s="329">
        <v>0</v>
      </c>
      <c r="M98" s="329">
        <v>0</v>
      </c>
      <c r="N98" s="329">
        <v>0</v>
      </c>
      <c r="O98" s="134"/>
    </row>
    <row r="99" spans="2:16" hidden="1">
      <c r="B99" s="140"/>
      <c r="C99" s="73"/>
      <c r="D99" s="78" t="str">
        <f t="shared" si="3"/>
        <v>Q1 2025</v>
      </c>
      <c r="E99" s="276">
        <f t="shared" si="4"/>
        <v>0</v>
      </c>
      <c r="F99" s="277">
        <f t="shared" si="5"/>
        <v>0</v>
      </c>
      <c r="G99" s="277">
        <v>0</v>
      </c>
      <c r="H99" s="277">
        <v>0</v>
      </c>
      <c r="I99" s="277">
        <v>0</v>
      </c>
      <c r="J99" s="277">
        <f t="shared" si="6"/>
        <v>0</v>
      </c>
      <c r="K99" s="277">
        <v>0</v>
      </c>
      <c r="L99" s="277">
        <v>0</v>
      </c>
      <c r="M99" s="277">
        <v>0</v>
      </c>
      <c r="N99" s="277">
        <v>0</v>
      </c>
      <c r="O99" s="134"/>
    </row>
    <row r="100" spans="2:16" ht="13.8" thickBot="1">
      <c r="B100" s="136"/>
      <c r="C100" s="137"/>
      <c r="D100" s="137"/>
      <c r="E100" s="137"/>
      <c r="F100" s="137"/>
      <c r="G100" s="137"/>
      <c r="H100" s="137"/>
      <c r="I100" s="137"/>
      <c r="J100" s="137"/>
      <c r="K100" s="137"/>
      <c r="L100" s="137"/>
      <c r="M100" s="137"/>
      <c r="N100" s="137"/>
      <c r="O100" s="138"/>
      <c r="P100" s="189"/>
    </row>
  </sheetData>
  <mergeCells count="4">
    <mergeCell ref="E88:I88"/>
    <mergeCell ref="J88:N88"/>
    <mergeCell ref="E89:E90"/>
    <mergeCell ref="J89:J90"/>
  </mergeCells>
  <printOptions horizontalCentered="1"/>
  <pageMargins left="0.39370078740157483" right="0.39370078740157483" top="0.39370078740157483" bottom="0.78740157480314965" header="0.31496062992125984" footer="0.51181102362204722"/>
  <pageSetup paperSize="9" scale="64" orientation="landscape" r:id="rId1"/>
  <headerFooter alignWithMargins="0">
    <oddHeader>&amp;R&amp;16&amp;G</oddHeader>
    <oddFooter>&amp;CSeite 11</oddFooter>
  </headerFooter>
  <rowBreaks count="3" manualBreakCount="3">
    <brk id="5" max="16383" man="1"/>
    <brk id="6" max="16383" man="1"/>
    <brk id="10" max="16383" man="1"/>
  </rowBreaks>
  <customProperties>
    <customPr name="_pios_id" r:id="rId2"/>
  </customPropertie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8">
    <tabColor rgb="FF92D050"/>
    <pageSetUpPr fitToPage="1"/>
  </sheetPr>
  <dimension ref="B1:V48"/>
  <sheetViews>
    <sheetView showGridLines="0" zoomScaleNormal="100" zoomScaleSheetLayoutView="100" workbookViewId="0"/>
  </sheetViews>
  <sheetFormatPr baseColWidth="10" defaultColWidth="6.33203125" defaultRowHeight="15" customHeight="1"/>
  <cols>
    <col min="1" max="1" width="2.6640625" style="59" customWidth="1"/>
    <col min="2" max="2" width="2" style="59" customWidth="1"/>
    <col min="3" max="4" width="28.33203125" style="59" customWidth="1"/>
    <col min="5" max="6" width="24.6640625" style="59" customWidth="1"/>
    <col min="7" max="7" width="2" style="59" customWidth="1"/>
    <col min="8" max="8" width="22" style="59" customWidth="1"/>
    <col min="9" max="16384" width="6.33203125" style="59"/>
  </cols>
  <sheetData>
    <row r="1" spans="2:22" ht="99" customHeight="1" thickBot="1">
      <c r="C1" s="13"/>
      <c r="D1"/>
    </row>
    <row r="2" spans="2:22" ht="9" customHeight="1">
      <c r="B2" s="129"/>
      <c r="C2" s="131"/>
      <c r="D2" s="131"/>
      <c r="E2" s="131"/>
      <c r="F2" s="131"/>
      <c r="G2" s="139"/>
    </row>
    <row r="3" spans="2:22" s="9" customFormat="1" ht="12" customHeight="1">
      <c r="B3" s="122"/>
      <c r="C3" s="207" t="s">
        <v>388</v>
      </c>
      <c r="D3" s="103"/>
      <c r="E3" s="100"/>
      <c r="F3" s="100"/>
      <c r="G3" s="123"/>
    </row>
    <row r="4" spans="2:22" s="9" customFormat="1" ht="12" customHeight="1">
      <c r="B4" s="122"/>
      <c r="C4" s="104" t="s">
        <v>230</v>
      </c>
      <c r="D4" s="104"/>
      <c r="E4" s="104"/>
      <c r="F4" s="104"/>
      <c r="G4" s="123"/>
    </row>
    <row r="5" spans="2:22" s="9" customFormat="1" ht="12" customHeight="1">
      <c r="B5" s="122"/>
      <c r="C5" s="4"/>
      <c r="D5" s="4"/>
      <c r="E5" s="4"/>
      <c r="F5" s="4"/>
      <c r="G5" s="123"/>
    </row>
    <row r="6" spans="2:22" s="9" customFormat="1" ht="12" customHeight="1">
      <c r="B6" s="122"/>
      <c r="C6" s="77"/>
      <c r="D6" s="105"/>
      <c r="E6" s="84" t="str">
        <f>'§28(1)Nr.1bis3_Public'!D7</f>
        <v>Q1 2026</v>
      </c>
      <c r="F6" s="84" t="str">
        <f>'§28(1)Nr.1bis3_Public'!E7</f>
        <v>Q1 2025</v>
      </c>
      <c r="G6" s="135"/>
      <c r="H6" s="90"/>
      <c r="I6" s="90"/>
      <c r="J6" s="90"/>
      <c r="K6" s="90"/>
      <c r="L6" s="90"/>
      <c r="M6" s="90"/>
      <c r="N6" s="90"/>
      <c r="O6" s="90"/>
      <c r="P6" s="90"/>
      <c r="Q6" s="90"/>
      <c r="R6" s="90"/>
      <c r="S6" s="90"/>
      <c r="T6" s="90"/>
      <c r="U6" s="90"/>
      <c r="V6" s="91"/>
    </row>
    <row r="7" spans="2:22" s="9" customFormat="1" ht="12" customHeight="1">
      <c r="B7" s="122"/>
      <c r="C7" s="72"/>
      <c r="D7" s="72"/>
      <c r="E7" s="316" t="str">
        <f>Einheit_Waehrung</f>
        <v>Mio. €</v>
      </c>
      <c r="F7" s="238" t="str">
        <f>Einheit_Waehrung</f>
        <v>Mio. €</v>
      </c>
      <c r="G7" s="123"/>
    </row>
    <row r="8" spans="2:22" s="9" customFormat="1" ht="12" customHeight="1">
      <c r="B8" s="122"/>
      <c r="C8" s="68" t="s">
        <v>166</v>
      </c>
      <c r="D8" s="68"/>
      <c r="E8" s="317">
        <v>306.53572266999998</v>
      </c>
      <c r="F8" s="239">
        <v>316.96078</v>
      </c>
      <c r="G8" s="123"/>
    </row>
    <row r="9" spans="2:22" s="9" customFormat="1" ht="12" customHeight="1">
      <c r="B9" s="122"/>
      <c r="C9" s="73" t="s">
        <v>167</v>
      </c>
      <c r="D9" s="73"/>
      <c r="E9" s="317">
        <v>2475.7861923599999</v>
      </c>
      <c r="F9" s="239">
        <v>2599.6020846299998</v>
      </c>
      <c r="G9" s="123"/>
    </row>
    <row r="10" spans="2:22" s="9" customFormat="1" ht="12" customHeight="1">
      <c r="B10" s="122"/>
      <c r="C10" s="73" t="s">
        <v>168</v>
      </c>
      <c r="D10" s="87"/>
      <c r="E10" s="317">
        <v>3413.1867941099999</v>
      </c>
      <c r="F10" s="239">
        <v>5034.5075970600001</v>
      </c>
      <c r="G10" s="123"/>
    </row>
    <row r="11" spans="2:22" s="9" customFormat="1" ht="12" customHeight="1">
      <c r="B11" s="122"/>
      <c r="C11" s="73" t="s">
        <v>19</v>
      </c>
      <c r="D11" s="73"/>
      <c r="E11" s="318">
        <f>SUM(E8:E10)</f>
        <v>6195.5087091400001</v>
      </c>
      <c r="F11" s="240">
        <f>SUM(F8:F10)</f>
        <v>7951.0704616900002</v>
      </c>
      <c r="G11" s="123"/>
    </row>
    <row r="12" spans="2:22" s="9" customFormat="1" ht="12" customHeight="1">
      <c r="B12" s="122"/>
      <c r="C12" s="241"/>
      <c r="D12" s="241"/>
      <c r="E12" s="241"/>
      <c r="F12" s="241"/>
      <c r="G12" s="123"/>
    </row>
    <row r="13" spans="2:22" ht="9" customHeight="1" thickBot="1">
      <c r="B13" s="136"/>
      <c r="C13" s="137"/>
      <c r="D13" s="137"/>
      <c r="E13" s="137"/>
      <c r="F13" s="137"/>
      <c r="G13" s="138"/>
    </row>
    <row r="14" spans="2:22" ht="12" customHeight="1"/>
    <row r="15" spans="2:22" ht="12" customHeight="1"/>
    <row r="16" spans="2:2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phoneticPr fontId="0" type="noConversion"/>
  <printOptions horizontalCentered="1"/>
  <pageMargins left="0.39370078740157483" right="0.39370078740157483" top="0.39370078740157483" bottom="0.78740157480314965" header="0.31496062992125984" footer="0.51181102362204722"/>
  <pageSetup paperSize="9" orientation="landscape" r:id="rId1"/>
  <headerFooter alignWithMargins="0">
    <oddHeader>&amp;R&amp;16&amp;G</oddHeader>
    <oddFooter>&amp;CSeite 12</oddFooter>
  </headerFooter>
  <rowBreaks count="2" manualBreakCount="2">
    <brk id="5" max="16383" man="1"/>
    <brk id="6" max="16383" man="1"/>
  </rowBreaks>
  <customProperties>
    <customPr name="_pios_id" r:id="rId2"/>
  </customPropertie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B1:V48"/>
  <sheetViews>
    <sheetView showGridLines="0" zoomScaleNormal="100" zoomScaleSheetLayoutView="100" workbookViewId="0"/>
  </sheetViews>
  <sheetFormatPr baseColWidth="10" defaultColWidth="6.33203125" defaultRowHeight="15" customHeight="1"/>
  <cols>
    <col min="1" max="1" width="2.6640625" style="59" customWidth="1"/>
    <col min="2" max="2" width="2" style="59" customWidth="1"/>
    <col min="3" max="4" width="28.33203125" style="59" customWidth="1"/>
    <col min="5" max="6" width="24.6640625" style="59" customWidth="1"/>
    <col min="7" max="7" width="2" style="59" customWidth="1"/>
    <col min="8" max="8" width="22" style="59" customWidth="1"/>
    <col min="9" max="16384" width="6.33203125" style="59"/>
  </cols>
  <sheetData>
    <row r="1" spans="2:22" ht="99" customHeight="1" thickBot="1">
      <c r="C1" s="13"/>
      <c r="D1"/>
    </row>
    <row r="2" spans="2:22" ht="9" customHeight="1">
      <c r="B2" s="129"/>
      <c r="C2" s="131"/>
      <c r="D2" s="131"/>
      <c r="E2" s="131"/>
      <c r="F2" s="131"/>
      <c r="G2" s="139"/>
    </row>
    <row r="3" spans="2:22" s="9" customFormat="1" ht="12" customHeight="1">
      <c r="B3" s="122"/>
      <c r="C3" s="207" t="s">
        <v>417</v>
      </c>
      <c r="D3" s="103"/>
      <c r="E3" s="100"/>
      <c r="F3" s="100"/>
      <c r="G3" s="123"/>
    </row>
    <row r="4" spans="2:22" s="9" customFormat="1" ht="12" customHeight="1">
      <c r="B4" s="122"/>
      <c r="C4" s="104" t="s">
        <v>418</v>
      </c>
      <c r="D4" s="104"/>
      <c r="E4" s="104"/>
      <c r="F4" s="104"/>
      <c r="G4" s="123"/>
    </row>
    <row r="5" spans="2:22" s="9" customFormat="1" ht="12" customHeight="1">
      <c r="B5" s="122"/>
      <c r="C5" s="4"/>
      <c r="D5" s="4"/>
      <c r="E5" s="4"/>
      <c r="F5" s="4"/>
      <c r="G5" s="123"/>
    </row>
    <row r="6" spans="2:22" s="9" customFormat="1" ht="12" customHeight="1">
      <c r="B6" s="122"/>
      <c r="C6" s="77"/>
      <c r="D6" s="105"/>
      <c r="E6" s="84" t="str">
        <f>'§28(3)Nr.1'!E6</f>
        <v>Q1 2026</v>
      </c>
      <c r="F6" s="84" t="str">
        <f>'§28(3)Nr.1'!F6</f>
        <v>Q1 2025</v>
      </c>
      <c r="G6" s="135"/>
      <c r="H6" s="90"/>
      <c r="I6" s="90"/>
      <c r="J6" s="90"/>
      <c r="K6" s="90"/>
      <c r="L6" s="90"/>
      <c r="M6" s="90"/>
      <c r="N6" s="90"/>
      <c r="O6" s="90"/>
      <c r="P6" s="90"/>
      <c r="Q6" s="90"/>
      <c r="R6" s="90"/>
      <c r="S6" s="90"/>
      <c r="T6" s="90"/>
      <c r="U6" s="90"/>
      <c r="V6" s="91"/>
    </row>
    <row r="7" spans="2:22" s="9" customFormat="1" ht="12" customHeight="1">
      <c r="B7" s="122"/>
      <c r="C7" s="72"/>
      <c r="D7" s="72"/>
      <c r="E7" s="316" t="s">
        <v>260</v>
      </c>
      <c r="F7" s="238" t="s">
        <v>260</v>
      </c>
      <c r="G7" s="123"/>
    </row>
    <row r="8" spans="2:22" s="9" customFormat="1" ht="12" customHeight="1">
      <c r="B8" s="122"/>
      <c r="C8" s="68" t="s">
        <v>419</v>
      </c>
      <c r="D8" s="68"/>
      <c r="E8" s="317">
        <f>'§28(3)Nr.1'!E8</f>
        <v>306.53572266999998</v>
      </c>
      <c r="F8" s="239">
        <f>'§28(3)Nr.1'!F8</f>
        <v>316.96078</v>
      </c>
      <c r="G8" s="123"/>
    </row>
    <row r="9" spans="2:22" s="9" customFormat="1" ht="12" customHeight="1">
      <c r="B9" s="122"/>
      <c r="C9" s="73" t="s">
        <v>420</v>
      </c>
      <c r="D9" s="73"/>
      <c r="E9" s="317">
        <f>'§28(3)Nr.1'!E9</f>
        <v>2475.7861923599999</v>
      </c>
      <c r="F9" s="239">
        <f>'§28(3)Nr.1'!F9</f>
        <v>2599.6020846299998</v>
      </c>
      <c r="G9" s="123"/>
    </row>
    <row r="10" spans="2:22" s="9" customFormat="1" ht="12" customHeight="1">
      <c r="B10" s="122"/>
      <c r="C10" s="73" t="s">
        <v>421</v>
      </c>
      <c r="D10" s="87"/>
      <c r="E10" s="317">
        <f>'§28(3)Nr.1'!E10</f>
        <v>3413.1867941099999</v>
      </c>
      <c r="F10" s="239">
        <f>'§28(3)Nr.1'!F10</f>
        <v>5034.5075970600001</v>
      </c>
      <c r="G10" s="123"/>
    </row>
    <row r="11" spans="2:22" s="9" customFormat="1" ht="12" customHeight="1">
      <c r="B11" s="122"/>
      <c r="C11" s="73" t="s">
        <v>293</v>
      </c>
      <c r="D11" s="73"/>
      <c r="E11" s="318">
        <f>'§28(3)Nr.1'!E11</f>
        <v>6195.5087091400001</v>
      </c>
      <c r="F11" s="240">
        <f>'§28(3)Nr.1'!F11</f>
        <v>7951.0704616900002</v>
      </c>
      <c r="G11" s="123"/>
    </row>
    <row r="12" spans="2:22" s="9" customFormat="1" ht="12" customHeight="1">
      <c r="B12" s="122"/>
      <c r="C12" s="241"/>
      <c r="D12" s="241"/>
      <c r="E12" s="241"/>
      <c r="F12" s="241"/>
      <c r="G12" s="123"/>
    </row>
    <row r="13" spans="2:22" ht="9" customHeight="1" thickBot="1">
      <c r="B13" s="136"/>
      <c r="C13" s="137"/>
      <c r="D13" s="137"/>
      <c r="E13" s="137"/>
      <c r="F13" s="137"/>
      <c r="G13" s="138"/>
    </row>
    <row r="14" spans="2:22" ht="12" customHeight="1"/>
    <row r="15" spans="2:22" ht="12" customHeight="1"/>
    <row r="16" spans="2:2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printOptions horizontalCentered="1"/>
  <pageMargins left="0.39370078740157483" right="0.39370078740157483" top="0.39370078740157483" bottom="0.78740157480314965" header="0.31496062992125984" footer="0.51181102362204722"/>
  <pageSetup paperSize="9" orientation="landscape" r:id="rId1"/>
  <headerFooter alignWithMargins="0">
    <oddHeader>&amp;R&amp;16&amp;G</oddHeader>
    <oddFooter>&amp;CSeite 12</oddFooter>
  </headerFooter>
  <rowBreaks count="2" manualBreakCount="2">
    <brk id="5" max="16383" man="1"/>
    <brk id="6" max="16383" man="1"/>
  </rowBreaks>
  <customProperties>
    <customPr name="_pios_id" r:id="rId2"/>
  </customPropertie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0">
    <tabColor rgb="FF92D050"/>
    <pageSetUpPr fitToPage="1"/>
  </sheetPr>
  <dimension ref="B1:J47"/>
  <sheetViews>
    <sheetView showGridLines="0" zoomScaleNormal="100" zoomScaleSheetLayoutView="100" workbookViewId="0">
      <selection activeCell="E26" sqref="E26"/>
    </sheetView>
  </sheetViews>
  <sheetFormatPr baseColWidth="10" defaultColWidth="6.33203125" defaultRowHeight="15" customHeight="1"/>
  <cols>
    <col min="1" max="1" width="2.5546875" style="59" customWidth="1"/>
    <col min="2" max="2" width="2" style="59" customWidth="1"/>
    <col min="3" max="3" width="89.44140625" style="59" customWidth="1"/>
    <col min="4" max="4" width="6.33203125" style="59" customWidth="1"/>
    <col min="5" max="6" width="19.33203125" style="59" customWidth="1"/>
    <col min="7" max="7" width="1.88671875" style="59" customWidth="1"/>
    <col min="8" max="8" width="7.109375" style="59" bestFit="1" customWidth="1"/>
    <col min="9" max="16384" width="6.33203125" style="59"/>
  </cols>
  <sheetData>
    <row r="1" spans="2:8" ht="96" customHeight="1" thickBot="1">
      <c r="C1" s="13"/>
      <c r="D1"/>
      <c r="G1" s="14"/>
    </row>
    <row r="2" spans="2:8" ht="9" customHeight="1">
      <c r="B2" s="129"/>
      <c r="C2" s="109"/>
      <c r="D2" s="130"/>
      <c r="E2" s="131"/>
      <c r="F2" s="131"/>
      <c r="G2" s="132"/>
    </row>
    <row r="3" spans="2:8" s="11" customFormat="1" ht="11.25" customHeight="1">
      <c r="B3" s="114"/>
      <c r="C3" s="206" t="s">
        <v>389</v>
      </c>
      <c r="D3" s="100"/>
      <c r="E3" s="100"/>
      <c r="F3" s="100"/>
      <c r="G3" s="101"/>
    </row>
    <row r="4" spans="2:8" s="11" customFormat="1" ht="12" customHeight="1">
      <c r="B4" s="114"/>
      <c r="C4" s="4" t="s">
        <v>236</v>
      </c>
      <c r="D4" s="100"/>
      <c r="E4" s="100"/>
      <c r="F4" s="100"/>
      <c r="G4" s="101"/>
    </row>
    <row r="5" spans="2:8" s="11" customFormat="1" ht="12" customHeight="1">
      <c r="B5" s="114"/>
      <c r="C5" s="64"/>
      <c r="D5" s="66"/>
      <c r="E5" s="66"/>
      <c r="F5" s="66"/>
      <c r="G5" s="116"/>
    </row>
    <row r="6" spans="2:8" ht="12" customHeight="1">
      <c r="B6" s="133"/>
      <c r="C6" s="76"/>
      <c r="D6" s="76"/>
      <c r="E6" s="158" t="str">
        <f>'§28(1)Nr.1bis3_Public'!D7</f>
        <v>Q1 2026</v>
      </c>
      <c r="F6" s="158" t="str">
        <f>'§28(1)Nr.1bis3_Public'!E7</f>
        <v>Q1 2025</v>
      </c>
      <c r="G6" s="134"/>
    </row>
    <row r="7" spans="2:8" ht="12" customHeight="1">
      <c r="B7" s="133"/>
      <c r="C7" s="97"/>
      <c r="D7" s="97"/>
      <c r="E7" s="316" t="str">
        <f>Einheit_Waehrung</f>
        <v>Mio. €</v>
      </c>
      <c r="F7" s="154" t="str">
        <f>Einheit_Waehrung</f>
        <v>Mio. €</v>
      </c>
      <c r="G7" s="134"/>
    </row>
    <row r="8" spans="2:8" ht="12" customHeight="1">
      <c r="B8" s="133"/>
      <c r="C8" s="96" t="s">
        <v>148</v>
      </c>
      <c r="D8" s="73"/>
      <c r="E8" s="318">
        <f>'§28(1)Nr.1bis3_Public'!D9</f>
        <v>5337.3730599999999</v>
      </c>
      <c r="F8" s="74">
        <f>'§28(1)Nr.1bis3_Public'!E9</f>
        <v>6354.1817099999998</v>
      </c>
      <c r="G8" s="134"/>
    </row>
    <row r="9" spans="2:8" ht="12" customHeight="1">
      <c r="B9" s="133"/>
      <c r="C9" s="2" t="s">
        <v>233</v>
      </c>
      <c r="D9" s="73"/>
      <c r="E9" s="380">
        <v>0.863218285228876</v>
      </c>
      <c r="F9" s="385">
        <v>0.78870737865631502</v>
      </c>
      <c r="G9" s="134"/>
    </row>
    <row r="10" spans="2:8" ht="12" customHeight="1">
      <c r="B10" s="133"/>
      <c r="C10" s="73"/>
      <c r="D10" s="73"/>
      <c r="E10" s="317"/>
      <c r="F10" s="69"/>
      <c r="G10" s="134"/>
    </row>
    <row r="11" spans="2:8" ht="12" customHeight="1">
      <c r="B11" s="133"/>
      <c r="C11" s="83" t="s">
        <v>17</v>
      </c>
      <c r="D11" s="73"/>
      <c r="E11" s="318">
        <f>'§28(1)Nr.1bis3_Public'!D11</f>
        <v>6195.5087100000001</v>
      </c>
      <c r="F11" s="74">
        <f>'§28(1)Nr.1bis3_Public'!E11</f>
        <v>7951.0704599999999</v>
      </c>
      <c r="G11" s="134"/>
    </row>
    <row r="12" spans="2:8" ht="21.6">
      <c r="B12" s="133"/>
      <c r="C12" s="2" t="s">
        <v>234</v>
      </c>
      <c r="D12" s="73"/>
      <c r="E12" s="318">
        <v>0</v>
      </c>
      <c r="F12" s="74">
        <v>0</v>
      </c>
      <c r="G12" s="134"/>
    </row>
    <row r="13" spans="2:8" ht="12" customHeight="1">
      <c r="B13" s="133"/>
      <c r="C13" s="2" t="s">
        <v>254</v>
      </c>
      <c r="D13" s="73"/>
      <c r="E13" s="317">
        <v>0</v>
      </c>
      <c r="F13" s="69">
        <v>0</v>
      </c>
      <c r="G13" s="134"/>
    </row>
    <row r="14" spans="2:8" ht="12" customHeight="1">
      <c r="B14" s="133"/>
      <c r="C14" s="2" t="s">
        <v>255</v>
      </c>
      <c r="D14" s="73"/>
      <c r="E14" s="317">
        <v>0</v>
      </c>
      <c r="F14" s="69">
        <v>0</v>
      </c>
      <c r="G14" s="134"/>
    </row>
    <row r="15" spans="2:8" ht="12" customHeight="1">
      <c r="B15" s="133"/>
      <c r="C15" s="2" t="s">
        <v>235</v>
      </c>
      <c r="D15" s="73"/>
      <c r="E15" s="380">
        <v>0.688316967836205</v>
      </c>
      <c r="F15" s="385">
        <v>0.72396160979939295</v>
      </c>
      <c r="G15" s="134"/>
    </row>
    <row r="16" spans="2:8" ht="12" customHeight="1">
      <c r="B16" s="133"/>
      <c r="C16" s="436" t="s">
        <v>164</v>
      </c>
      <c r="D16" s="73" t="s">
        <v>123</v>
      </c>
      <c r="E16" s="317">
        <v>0</v>
      </c>
      <c r="F16" s="69">
        <v>0</v>
      </c>
      <c r="G16" s="134"/>
      <c r="H16" s="188"/>
    </row>
    <row r="17" spans="2:10" ht="12" customHeight="1">
      <c r="B17" s="133"/>
      <c r="C17" s="437"/>
      <c r="D17" s="73" t="s">
        <v>119</v>
      </c>
      <c r="E17" s="317">
        <v>29.5914984990211</v>
      </c>
      <c r="F17" s="69">
        <v>51.405998478648598</v>
      </c>
      <c r="G17" s="134"/>
    </row>
    <row r="18" spans="2:10" ht="12" customHeight="1">
      <c r="B18" s="133"/>
      <c r="C18" s="437"/>
      <c r="D18" s="73" t="s">
        <v>118</v>
      </c>
      <c r="E18" s="317">
        <v>125.195524788963</v>
      </c>
      <c r="F18" s="69">
        <v>153.21388874257801</v>
      </c>
      <c r="G18" s="134"/>
    </row>
    <row r="19" spans="2:10" ht="12" customHeight="1">
      <c r="B19" s="133"/>
      <c r="C19" s="437"/>
      <c r="D19" s="73" t="s">
        <v>124</v>
      </c>
      <c r="E19" s="317">
        <v>0</v>
      </c>
      <c r="F19" s="69">
        <v>0</v>
      </c>
      <c r="G19" s="134"/>
    </row>
    <row r="20" spans="2:10" ht="12" customHeight="1">
      <c r="B20" s="133"/>
      <c r="C20" s="437"/>
      <c r="D20" s="73" t="s">
        <v>117</v>
      </c>
      <c r="E20" s="317">
        <v>17.676534284223301</v>
      </c>
      <c r="F20" s="69">
        <v>33.087070337494197</v>
      </c>
      <c r="G20" s="134"/>
    </row>
    <row r="21" spans="2:10" ht="12" customHeight="1">
      <c r="B21" s="133"/>
      <c r="C21" s="261"/>
      <c r="D21" s="66"/>
      <c r="E21" s="66"/>
      <c r="F21" s="66"/>
      <c r="G21" s="134"/>
    </row>
    <row r="22" spans="2:10" ht="12" customHeight="1">
      <c r="B22" s="133"/>
      <c r="C22" s="193"/>
      <c r="D22" s="66"/>
      <c r="E22" s="66"/>
      <c r="F22" s="66"/>
      <c r="G22" s="134"/>
      <c r="J22" s="333"/>
    </row>
    <row r="23" spans="2:10" ht="12" customHeight="1">
      <c r="B23" s="133"/>
      <c r="C23" s="259" t="s">
        <v>453</v>
      </c>
      <c r="D23" s="259"/>
      <c r="E23" s="84" t="str">
        <f>E6</f>
        <v>Q1 2026</v>
      </c>
      <c r="F23" s="84" t="str">
        <f>F6</f>
        <v>Q1 2025</v>
      </c>
      <c r="G23" s="134"/>
    </row>
    <row r="24" spans="2:10" ht="21.6">
      <c r="B24" s="133"/>
      <c r="C24" s="2" t="s">
        <v>202</v>
      </c>
      <c r="D24" s="2" t="s">
        <v>203</v>
      </c>
      <c r="E24" s="324">
        <v>16.065270000000002</v>
      </c>
      <c r="F24" s="69">
        <v>0.88998999999999995</v>
      </c>
      <c r="G24" s="134"/>
    </row>
    <row r="25" spans="2:10" ht="21.6">
      <c r="B25" s="133"/>
      <c r="C25" s="2" t="s">
        <v>204</v>
      </c>
      <c r="D25" s="2" t="s">
        <v>205</v>
      </c>
      <c r="E25" s="371">
        <v>84</v>
      </c>
      <c r="F25" s="400">
        <v>1</v>
      </c>
      <c r="G25" s="134"/>
    </row>
    <row r="26" spans="2:10" ht="12" customHeight="1">
      <c r="B26" s="133"/>
      <c r="C26" s="2" t="s">
        <v>206</v>
      </c>
      <c r="D26" s="2" t="s">
        <v>203</v>
      </c>
      <c r="E26" s="324">
        <v>1491.3967399999999</v>
      </c>
      <c r="F26" s="69">
        <v>109.71662999999999</v>
      </c>
      <c r="G26" s="134"/>
    </row>
    <row r="27" spans="2:10" ht="12" customHeight="1">
      <c r="B27" s="133"/>
      <c r="C27" s="193"/>
      <c r="D27" s="193"/>
      <c r="E27" s="66"/>
      <c r="F27" s="66"/>
      <c r="G27" s="134"/>
    </row>
    <row r="28" spans="2:10" ht="12" customHeight="1">
      <c r="B28" s="133"/>
      <c r="C28" s="64"/>
      <c r="D28" s="66"/>
      <c r="E28" s="84" t="str">
        <f>E23</f>
        <v>Q1 2026</v>
      </c>
      <c r="F28" s="84" t="str">
        <f>F23</f>
        <v>Q1 2025</v>
      </c>
      <c r="G28" s="134"/>
    </row>
    <row r="29" spans="2:10" ht="12" customHeight="1">
      <c r="B29" s="133"/>
      <c r="C29" s="259" t="s">
        <v>215</v>
      </c>
      <c r="D29" s="259"/>
      <c r="E29" s="327" t="s">
        <v>208</v>
      </c>
      <c r="F29" s="262" t="s">
        <v>208</v>
      </c>
      <c r="G29" s="134"/>
    </row>
    <row r="30" spans="2:10" ht="12" customHeight="1">
      <c r="B30" s="133"/>
      <c r="C30" s="260" t="s">
        <v>207</v>
      </c>
      <c r="D30" s="260"/>
      <c r="E30" s="324">
        <v>0</v>
      </c>
      <c r="F30" s="244">
        <v>0</v>
      </c>
      <c r="G30" s="134"/>
    </row>
    <row r="31" spans="2:10" ht="12" customHeight="1">
      <c r="B31" s="133"/>
      <c r="C31" s="243" t="s">
        <v>209</v>
      </c>
      <c r="D31" s="243"/>
      <c r="E31" s="325" t="s">
        <v>24</v>
      </c>
      <c r="F31" s="249" t="s">
        <v>24</v>
      </c>
      <c r="G31" s="134"/>
    </row>
    <row r="32" spans="2:10" ht="12" customHeight="1">
      <c r="B32" s="133"/>
      <c r="C32" s="243" t="s">
        <v>210</v>
      </c>
      <c r="D32" s="243"/>
      <c r="E32" s="325">
        <v>0</v>
      </c>
      <c r="F32" s="249">
        <v>0</v>
      </c>
      <c r="G32" s="134"/>
    </row>
    <row r="33" spans="2:8" ht="12" customHeight="1">
      <c r="B33" s="133"/>
      <c r="C33" s="243" t="s">
        <v>211</v>
      </c>
      <c r="D33" s="243"/>
      <c r="E33" s="325">
        <v>0</v>
      </c>
      <c r="F33" s="249">
        <v>0</v>
      </c>
      <c r="G33" s="134"/>
    </row>
    <row r="34" spans="2:8" ht="12.75" customHeight="1">
      <c r="B34" s="133"/>
      <c r="C34" s="243" t="s">
        <v>212</v>
      </c>
      <c r="D34" s="243"/>
      <c r="E34" s="325">
        <v>0</v>
      </c>
      <c r="F34" s="249">
        <v>0</v>
      </c>
      <c r="G34" s="134"/>
    </row>
    <row r="35" spans="2:8" ht="12.75" customHeight="1">
      <c r="B35" s="133"/>
      <c r="C35" s="243" t="s">
        <v>213</v>
      </c>
      <c r="D35" s="243"/>
      <c r="E35" s="325">
        <v>0</v>
      </c>
      <c r="F35" s="249">
        <v>0</v>
      </c>
      <c r="G35" s="134"/>
    </row>
    <row r="36" spans="2:8" ht="12" customHeight="1">
      <c r="B36" s="133"/>
      <c r="C36" s="261"/>
      <c r="D36" s="261"/>
      <c r="E36" s="66"/>
      <c r="F36" s="66"/>
      <c r="G36" s="134"/>
    </row>
    <row r="37" spans="2:8" ht="12" customHeight="1">
      <c r="B37" s="133"/>
      <c r="C37" s="193"/>
      <c r="D37" s="248"/>
      <c r="E37" s="84" t="str">
        <f>E28</f>
        <v>Q1 2026</v>
      </c>
      <c r="F37" s="84" t="str">
        <f>F28</f>
        <v>Q1 2025</v>
      </c>
      <c r="G37" s="134"/>
    </row>
    <row r="38" spans="2:8" ht="12" customHeight="1">
      <c r="B38" s="133"/>
      <c r="C38" s="259" t="s">
        <v>214</v>
      </c>
      <c r="D38" s="259"/>
      <c r="E38" s="327" t="s">
        <v>208</v>
      </c>
      <c r="F38" s="262" t="s">
        <v>208</v>
      </c>
      <c r="G38" s="134"/>
    </row>
    <row r="39" spans="2:8" ht="21.6">
      <c r="B39" s="133"/>
      <c r="C39" s="2" t="s">
        <v>216</v>
      </c>
      <c r="D39" s="73"/>
      <c r="E39" s="380">
        <v>0</v>
      </c>
      <c r="F39" s="385">
        <v>0</v>
      </c>
      <c r="G39" s="134"/>
    </row>
    <row r="40" spans="2:8" ht="9" customHeight="1" thickBot="1">
      <c r="B40" s="136"/>
      <c r="C40" s="137"/>
      <c r="D40" s="137"/>
      <c r="E40" s="137"/>
      <c r="F40" s="137"/>
      <c r="G40" s="138"/>
      <c r="H40" s="188"/>
    </row>
    <row r="41" spans="2:8" ht="12" customHeight="1"/>
    <row r="42" spans="2:8" ht="12" customHeight="1"/>
    <row r="43" spans="2:8" ht="12" customHeight="1"/>
    <row r="44" spans="2:8" ht="12" customHeight="1"/>
    <row r="45" spans="2:8" ht="12" customHeight="1"/>
    <row r="46" spans="2:8" ht="12" customHeight="1"/>
    <row r="47" spans="2:8" ht="12" customHeight="1"/>
  </sheetData>
  <mergeCells count="1">
    <mergeCell ref="C16:C20"/>
  </mergeCells>
  <phoneticPr fontId="2" type="noConversion"/>
  <printOptions horizontalCentered="1"/>
  <pageMargins left="0.39370078740157483" right="0.39370078740157483" top="0.39370078740157483" bottom="0.78740157480314965" header="0.31496062992125984" footer="0.51181102362204722"/>
  <pageSetup paperSize="9" scale="86" orientation="landscape" r:id="rId1"/>
  <headerFooter alignWithMargins="0">
    <oddHeader>&amp;R&amp;16&amp;G</oddHeader>
    <oddFooter>&amp;CSeite 13</oddFooter>
  </headerFooter>
  <customProperties>
    <customPr name="_pios_id" r:id="rId2"/>
  </customPropertie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B1:J47"/>
  <sheetViews>
    <sheetView showGridLines="0" zoomScaleNormal="100" zoomScaleSheetLayoutView="100" workbookViewId="0"/>
  </sheetViews>
  <sheetFormatPr baseColWidth="10" defaultColWidth="6.33203125" defaultRowHeight="15" customHeight="1"/>
  <cols>
    <col min="1" max="1" width="2.5546875" style="59" customWidth="1"/>
    <col min="2" max="2" width="2" style="59" customWidth="1"/>
    <col min="3" max="3" width="89.44140625" style="59" customWidth="1"/>
    <col min="4" max="4" width="6.33203125" style="59" customWidth="1"/>
    <col min="5" max="6" width="19.33203125" style="59" customWidth="1"/>
    <col min="7" max="7" width="1.88671875" style="59" customWidth="1"/>
    <col min="8" max="8" width="7.109375" style="59" bestFit="1" customWidth="1"/>
    <col min="9" max="16384" width="6.33203125" style="59"/>
  </cols>
  <sheetData>
    <row r="1" spans="2:8" ht="96" customHeight="1" thickBot="1">
      <c r="C1" s="13"/>
      <c r="D1"/>
      <c r="G1" s="14"/>
    </row>
    <row r="2" spans="2:8" ht="9" customHeight="1">
      <c r="B2" s="129"/>
      <c r="C2" s="109"/>
      <c r="D2" s="130"/>
      <c r="E2" s="131"/>
      <c r="F2" s="131"/>
      <c r="G2" s="132"/>
    </row>
    <row r="3" spans="2:8" s="11" customFormat="1" ht="11.25" customHeight="1">
      <c r="B3" s="114"/>
      <c r="C3" s="206" t="s">
        <v>422</v>
      </c>
      <c r="D3" s="100"/>
      <c r="E3" s="100"/>
      <c r="F3" s="100"/>
      <c r="G3" s="101"/>
    </row>
    <row r="4" spans="2:8" s="11" customFormat="1" ht="12" customHeight="1">
      <c r="B4" s="114"/>
      <c r="C4" s="4" t="s">
        <v>423</v>
      </c>
      <c r="D4" s="100"/>
      <c r="E4" s="100"/>
      <c r="F4" s="100"/>
      <c r="G4" s="101"/>
    </row>
    <row r="5" spans="2:8" s="11" customFormat="1" ht="12" customHeight="1">
      <c r="B5" s="114"/>
      <c r="C5" s="64"/>
      <c r="D5" s="66"/>
      <c r="E5" s="66"/>
      <c r="F5" s="66"/>
      <c r="G5" s="116"/>
    </row>
    <row r="6" spans="2:8" ht="12" customHeight="1">
      <c r="B6" s="133"/>
      <c r="C6" s="76"/>
      <c r="D6" s="76"/>
      <c r="E6" s="158" t="str">
        <f>Kennzahlen_Public!E6</f>
        <v>Q1 2026</v>
      </c>
      <c r="F6" s="158" t="str">
        <f>Kennzahlen_Public!F6</f>
        <v>Q1 2025</v>
      </c>
      <c r="G6" s="134"/>
    </row>
    <row r="7" spans="2:8" ht="12" customHeight="1">
      <c r="B7" s="133"/>
      <c r="C7" s="97"/>
      <c r="D7" s="97"/>
      <c r="E7" s="316" t="s">
        <v>260</v>
      </c>
      <c r="F7" s="154" t="s">
        <v>260</v>
      </c>
      <c r="G7" s="134"/>
    </row>
    <row r="8" spans="2:8" ht="12" customHeight="1">
      <c r="B8" s="133"/>
      <c r="C8" s="96" t="s">
        <v>424</v>
      </c>
      <c r="D8" s="73"/>
      <c r="E8" s="318">
        <f>Kennzahlen_Public!E8</f>
        <v>5337.3730599999999</v>
      </c>
      <c r="F8" s="74">
        <f>Kennzahlen_Public!F8</f>
        <v>6354.1817099999998</v>
      </c>
      <c r="G8" s="134"/>
    </row>
    <row r="9" spans="2:8" ht="12" customHeight="1">
      <c r="B9" s="133"/>
      <c r="C9" s="2" t="s">
        <v>425</v>
      </c>
      <c r="D9" s="73"/>
      <c r="E9" s="380">
        <f>Kennzahlen_Public!E9</f>
        <v>0.863218285228876</v>
      </c>
      <c r="F9" s="385">
        <f>Kennzahlen_Public!F9</f>
        <v>0.78870737865631502</v>
      </c>
      <c r="G9" s="134"/>
    </row>
    <row r="10" spans="2:8" ht="12" customHeight="1">
      <c r="B10" s="133"/>
      <c r="C10" s="73"/>
      <c r="D10" s="73"/>
      <c r="E10" s="317"/>
      <c r="F10" s="69"/>
      <c r="G10" s="134"/>
    </row>
    <row r="11" spans="2:8" ht="12" customHeight="1">
      <c r="B11" s="133"/>
      <c r="C11" s="83" t="s">
        <v>263</v>
      </c>
      <c r="D11" s="73"/>
      <c r="E11" s="318">
        <f>Kennzahlen_Public!E11</f>
        <v>6195.5087100000001</v>
      </c>
      <c r="F11" s="74">
        <f>Kennzahlen_Public!F11</f>
        <v>7951.0704599999999</v>
      </c>
      <c r="G11" s="134"/>
    </row>
    <row r="12" spans="2:8" ht="21.6">
      <c r="B12" s="133"/>
      <c r="C12" s="2" t="s">
        <v>427</v>
      </c>
      <c r="D12" s="73"/>
      <c r="E12" s="318">
        <f>Kennzahlen_Public!E12</f>
        <v>0</v>
      </c>
      <c r="F12" s="74">
        <f>Kennzahlen_Public!F12</f>
        <v>0</v>
      </c>
      <c r="G12" s="134"/>
    </row>
    <row r="13" spans="2:8" ht="12" customHeight="1">
      <c r="B13" s="133"/>
      <c r="C13" s="2" t="s">
        <v>428</v>
      </c>
      <c r="D13" s="73"/>
      <c r="E13" s="317">
        <f>Kennzahlen_Public!E13</f>
        <v>0</v>
      </c>
      <c r="F13" s="69">
        <f>Kennzahlen_Public!F13</f>
        <v>0</v>
      </c>
      <c r="G13" s="134"/>
    </row>
    <row r="14" spans="2:8" ht="12" customHeight="1">
      <c r="B14" s="133"/>
      <c r="C14" s="2" t="s">
        <v>429</v>
      </c>
      <c r="D14" s="73"/>
      <c r="E14" s="317">
        <f>Kennzahlen_Public!E14</f>
        <v>0</v>
      </c>
      <c r="F14" s="69">
        <f>Kennzahlen_Public!F14</f>
        <v>0</v>
      </c>
      <c r="G14" s="134"/>
    </row>
    <row r="15" spans="2:8" ht="12" customHeight="1">
      <c r="B15" s="133"/>
      <c r="C15" s="2" t="s">
        <v>430</v>
      </c>
      <c r="D15" s="73"/>
      <c r="E15" s="380">
        <f>Kennzahlen_Public!E15</f>
        <v>0.688316967836205</v>
      </c>
      <c r="F15" s="385">
        <f>Kennzahlen_Public!F15</f>
        <v>0.72396160979939295</v>
      </c>
      <c r="G15" s="134"/>
    </row>
    <row r="16" spans="2:8" ht="12" customHeight="1">
      <c r="B16" s="133"/>
      <c r="C16" s="436" t="s">
        <v>431</v>
      </c>
      <c r="D16" s="73" t="s">
        <v>123</v>
      </c>
      <c r="E16" s="317">
        <f>Kennzahlen_Public!E16</f>
        <v>0</v>
      </c>
      <c r="F16" s="69">
        <f>Kennzahlen_Public!F16</f>
        <v>0</v>
      </c>
      <c r="G16" s="134"/>
      <c r="H16" s="188"/>
    </row>
    <row r="17" spans="2:10" ht="12" customHeight="1">
      <c r="B17" s="133"/>
      <c r="C17" s="437"/>
      <c r="D17" s="73" t="s">
        <v>119</v>
      </c>
      <c r="E17" s="317">
        <f>Kennzahlen_Public!E17</f>
        <v>29.5914984990211</v>
      </c>
      <c r="F17" s="69">
        <f>Kennzahlen_Public!F17</f>
        <v>51.405998478648598</v>
      </c>
      <c r="G17" s="134"/>
    </row>
    <row r="18" spans="2:10" ht="12" customHeight="1">
      <c r="B18" s="133"/>
      <c r="C18" s="437"/>
      <c r="D18" s="73" t="s">
        <v>118</v>
      </c>
      <c r="E18" s="317">
        <f>Kennzahlen_Public!E18</f>
        <v>125.195524788963</v>
      </c>
      <c r="F18" s="69">
        <f>Kennzahlen_Public!F18</f>
        <v>153.21388874257801</v>
      </c>
      <c r="G18" s="134"/>
    </row>
    <row r="19" spans="2:10" ht="12" customHeight="1">
      <c r="B19" s="133"/>
      <c r="C19" s="437"/>
      <c r="D19" s="73" t="s">
        <v>124</v>
      </c>
      <c r="E19" s="317">
        <f>Kennzahlen_Public!E19</f>
        <v>0</v>
      </c>
      <c r="F19" s="69">
        <f>Kennzahlen_Public!F19</f>
        <v>0</v>
      </c>
      <c r="G19" s="134"/>
    </row>
    <row r="20" spans="2:10" ht="12" customHeight="1">
      <c r="B20" s="133"/>
      <c r="C20" s="437"/>
      <c r="D20" s="73" t="s">
        <v>117</v>
      </c>
      <c r="E20" s="317">
        <f>Kennzahlen_Public!E20</f>
        <v>17.676534284223301</v>
      </c>
      <c r="F20" s="69">
        <f>Kennzahlen_Public!F20</f>
        <v>33.087070337494197</v>
      </c>
      <c r="G20" s="134"/>
    </row>
    <row r="21" spans="2:10" ht="12" customHeight="1">
      <c r="B21" s="133"/>
      <c r="C21" s="261"/>
      <c r="D21" s="66"/>
      <c r="E21" s="66"/>
      <c r="F21" s="66"/>
      <c r="G21" s="134"/>
    </row>
    <row r="22" spans="2:10" ht="12" customHeight="1">
      <c r="B22" s="133"/>
      <c r="C22" s="193"/>
      <c r="D22" s="66"/>
      <c r="E22" s="66"/>
      <c r="F22" s="66"/>
      <c r="G22" s="134"/>
      <c r="J22" s="333"/>
    </row>
    <row r="23" spans="2:10" ht="12" customHeight="1">
      <c r="B23" s="133"/>
      <c r="C23" s="259" t="s">
        <v>454</v>
      </c>
      <c r="D23" s="259"/>
      <c r="E23" s="84" t="str">
        <f>Kennzahlen_Public!E23</f>
        <v>Q1 2026</v>
      </c>
      <c r="F23" s="84" t="str">
        <f>Kennzahlen_Public!F23</f>
        <v>Q1 2025</v>
      </c>
      <c r="G23" s="134"/>
    </row>
    <row r="24" spans="2:10" ht="13.2">
      <c r="B24" s="133"/>
      <c r="C24" s="2" t="s">
        <v>432</v>
      </c>
      <c r="D24" s="2" t="s">
        <v>365</v>
      </c>
      <c r="E24" s="324">
        <f>Kennzahlen_Public!E24</f>
        <v>16.065270000000002</v>
      </c>
      <c r="F24" s="244">
        <f>Kennzahlen_Public!F24</f>
        <v>0.88998999999999995</v>
      </c>
      <c r="G24" s="134"/>
    </row>
    <row r="25" spans="2:10" ht="21.6">
      <c r="B25" s="133"/>
      <c r="C25" s="2" t="s">
        <v>372</v>
      </c>
      <c r="D25" s="2" t="s">
        <v>426</v>
      </c>
      <c r="E25" s="371">
        <f>Kennzahlen_Public!E25</f>
        <v>84</v>
      </c>
      <c r="F25" s="372">
        <f>Kennzahlen_Public!F25</f>
        <v>1</v>
      </c>
      <c r="G25" s="134"/>
    </row>
    <row r="26" spans="2:10" ht="12" customHeight="1">
      <c r="B26" s="133"/>
      <c r="C26" s="2" t="s">
        <v>374</v>
      </c>
      <c r="D26" s="2" t="s">
        <v>365</v>
      </c>
      <c r="E26" s="324">
        <f>Kennzahlen_Public!E26</f>
        <v>1491.3967399999999</v>
      </c>
      <c r="F26" s="244">
        <f>Kennzahlen_Public!F26</f>
        <v>109.71662999999999</v>
      </c>
      <c r="G26" s="134"/>
    </row>
    <row r="27" spans="2:10" ht="12" customHeight="1">
      <c r="B27" s="133"/>
      <c r="C27" s="193"/>
      <c r="D27" s="193"/>
      <c r="E27" s="66"/>
      <c r="F27" s="66"/>
      <c r="G27" s="134"/>
    </row>
    <row r="28" spans="2:10" ht="12" customHeight="1">
      <c r="B28" s="133"/>
      <c r="C28" s="64"/>
      <c r="D28" s="66"/>
      <c r="E28" s="84" t="str">
        <f>Kennzahlen_Public!E28</f>
        <v>Q1 2026</v>
      </c>
      <c r="F28" s="84" t="str">
        <f>Kennzahlen_Public!F28</f>
        <v>Q1 2025</v>
      </c>
      <c r="G28" s="134"/>
    </row>
    <row r="29" spans="2:10" ht="12" customHeight="1">
      <c r="B29" s="133"/>
      <c r="C29" s="259" t="s">
        <v>375</v>
      </c>
      <c r="D29" s="259"/>
      <c r="E29" s="327" t="s">
        <v>208</v>
      </c>
      <c r="F29" s="262" t="s">
        <v>208</v>
      </c>
      <c r="G29" s="134"/>
    </row>
    <row r="30" spans="2:10" ht="12" customHeight="1">
      <c r="B30" s="133"/>
      <c r="C30" s="260" t="s">
        <v>433</v>
      </c>
      <c r="D30" s="260"/>
      <c r="E30" s="324">
        <f>Kennzahlen_Public!E30</f>
        <v>0</v>
      </c>
      <c r="F30" s="244">
        <f>Kennzahlen_Public!F30</f>
        <v>0</v>
      </c>
      <c r="G30" s="134"/>
    </row>
    <row r="31" spans="2:10" ht="12" customHeight="1">
      <c r="B31" s="133"/>
      <c r="C31" s="243" t="s">
        <v>434</v>
      </c>
      <c r="D31" s="243"/>
      <c r="E31" s="325" t="str">
        <f>Kennzahlen_Public!E31</f>
        <v>-</v>
      </c>
      <c r="F31" s="249" t="str">
        <f>Kennzahlen_Public!F31</f>
        <v>-</v>
      </c>
      <c r="G31" s="134"/>
    </row>
    <row r="32" spans="2:10" ht="12" customHeight="1">
      <c r="B32" s="133"/>
      <c r="C32" s="243" t="s">
        <v>435</v>
      </c>
      <c r="D32" s="243"/>
      <c r="E32" s="325">
        <f>Kennzahlen_Public!E32</f>
        <v>0</v>
      </c>
      <c r="F32" s="249">
        <f>Kennzahlen_Public!F32</f>
        <v>0</v>
      </c>
      <c r="G32" s="134"/>
    </row>
    <row r="33" spans="2:8" ht="12" customHeight="1">
      <c r="B33" s="133"/>
      <c r="C33" s="243" t="s">
        <v>436</v>
      </c>
      <c r="D33" s="243"/>
      <c r="E33" s="325">
        <f>Kennzahlen_Public!E33</f>
        <v>0</v>
      </c>
      <c r="F33" s="249">
        <f>Kennzahlen_Public!F33</f>
        <v>0</v>
      </c>
      <c r="G33" s="134"/>
    </row>
    <row r="34" spans="2:8" ht="12.75" customHeight="1">
      <c r="B34" s="133"/>
      <c r="C34" s="243" t="s">
        <v>437</v>
      </c>
      <c r="D34" s="243"/>
      <c r="E34" s="325">
        <f>Kennzahlen_Public!E34</f>
        <v>0</v>
      </c>
      <c r="F34" s="249">
        <f>Kennzahlen_Public!F34</f>
        <v>0</v>
      </c>
      <c r="G34" s="134"/>
    </row>
    <row r="35" spans="2:8" ht="12.75" customHeight="1">
      <c r="B35" s="133"/>
      <c r="C35" s="243" t="s">
        <v>438</v>
      </c>
      <c r="D35" s="243"/>
      <c r="E35" s="325">
        <f>Kennzahlen_Public!E35</f>
        <v>0</v>
      </c>
      <c r="F35" s="249">
        <f>Kennzahlen_Public!F35</f>
        <v>0</v>
      </c>
      <c r="G35" s="134"/>
    </row>
    <row r="36" spans="2:8" ht="12" customHeight="1">
      <c r="B36" s="133"/>
      <c r="C36" s="261"/>
      <c r="D36" s="261"/>
      <c r="E36" s="66"/>
      <c r="F36" s="66"/>
      <c r="G36" s="134"/>
    </row>
    <row r="37" spans="2:8" ht="12" customHeight="1">
      <c r="B37" s="133"/>
      <c r="C37" s="193"/>
      <c r="D37" s="248"/>
      <c r="E37" s="84" t="str">
        <f>E28</f>
        <v>Q1 2026</v>
      </c>
      <c r="F37" s="84" t="str">
        <f>F28</f>
        <v>Q1 2025</v>
      </c>
      <c r="G37" s="134"/>
    </row>
    <row r="38" spans="2:8" ht="12" customHeight="1">
      <c r="B38" s="133"/>
      <c r="C38" s="259" t="s">
        <v>376</v>
      </c>
      <c r="D38" s="259"/>
      <c r="E38" s="327" t="s">
        <v>208</v>
      </c>
      <c r="F38" s="262" t="s">
        <v>208</v>
      </c>
      <c r="G38" s="134"/>
    </row>
    <row r="39" spans="2:8" ht="21" customHeight="1">
      <c r="B39" s="133"/>
      <c r="C39" s="2" t="s">
        <v>377</v>
      </c>
      <c r="D39" s="73"/>
      <c r="E39" s="380">
        <f>Kennzahlen_Public!E39</f>
        <v>0</v>
      </c>
      <c r="F39" s="385">
        <f>Kennzahlen_Public!F39</f>
        <v>0</v>
      </c>
      <c r="G39" s="134"/>
    </row>
    <row r="40" spans="2:8" ht="9" customHeight="1" thickBot="1">
      <c r="B40" s="136"/>
      <c r="C40" s="137"/>
      <c r="D40" s="137"/>
      <c r="E40" s="137"/>
      <c r="F40" s="137"/>
      <c r="G40" s="138"/>
      <c r="H40" s="188"/>
    </row>
    <row r="41" spans="2:8" ht="12" customHeight="1"/>
    <row r="42" spans="2:8" ht="12" customHeight="1"/>
    <row r="43" spans="2:8" ht="12" customHeight="1"/>
    <row r="44" spans="2:8" ht="12" customHeight="1"/>
    <row r="45" spans="2:8" ht="12" customHeight="1"/>
    <row r="46" spans="2:8" ht="12" customHeight="1"/>
    <row r="47" spans="2:8" ht="12" customHeight="1"/>
  </sheetData>
  <mergeCells count="1">
    <mergeCell ref="C16:C20"/>
  </mergeCells>
  <printOptions horizontalCentered="1"/>
  <pageMargins left="0.39370078740157483" right="0.39370078740157483" top="0.39370078740157483" bottom="0.78740157480314965" header="0.31496062992125984" footer="0.51181102362204722"/>
  <pageSetup paperSize="9" scale="87" orientation="landscape" r:id="rId1"/>
  <headerFooter alignWithMargins="0">
    <oddHeader>&amp;R&amp;16&amp;G</oddHeader>
    <oddFooter>&amp;CSeite 13</oddFooter>
  </headerFooter>
  <customProperties>
    <customPr name="_pios_id" r:id="rId2"/>
  </customPropertie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B1:G45"/>
  <sheetViews>
    <sheetView tabSelected="1" zoomScaleNormal="100" workbookViewId="0">
      <selection activeCell="F7" sqref="F7"/>
    </sheetView>
  </sheetViews>
  <sheetFormatPr baseColWidth="10" defaultColWidth="6.33203125" defaultRowHeight="15" customHeight="1"/>
  <cols>
    <col min="1" max="1" width="2.6640625" style="334" customWidth="1"/>
    <col min="2" max="2" width="2" style="334" customWidth="1"/>
    <col min="3" max="3" width="12.88671875" style="334" customWidth="1"/>
    <col min="4" max="4" width="2" style="334" customWidth="1"/>
    <col min="5" max="5" width="65.88671875" style="334" customWidth="1"/>
    <col min="6" max="6" width="66" style="334" customWidth="1"/>
    <col min="7" max="7" width="3.33203125" style="334" customWidth="1"/>
    <col min="8" max="8" width="22" style="334" customWidth="1"/>
    <col min="9" max="16384" width="6.33203125" style="334"/>
  </cols>
  <sheetData>
    <row r="1" spans="2:7" ht="99" customHeight="1" thickBot="1">
      <c r="C1" s="335"/>
      <c r="D1" s="336"/>
    </row>
    <row r="2" spans="2:7" ht="9" customHeight="1">
      <c r="B2" s="337"/>
      <c r="C2" s="338"/>
      <c r="D2" s="338"/>
      <c r="E2" s="338"/>
      <c r="F2" s="338"/>
      <c r="G2" s="339"/>
    </row>
    <row r="3" spans="2:7" s="344" customFormat="1" ht="12" customHeight="1">
      <c r="B3" s="340"/>
      <c r="C3" s="388" t="s">
        <v>386</v>
      </c>
      <c r="D3" s="341"/>
      <c r="E3" s="342"/>
      <c r="F3" s="342"/>
      <c r="G3" s="343"/>
    </row>
    <row r="4" spans="2:7" s="344" customFormat="1" ht="12" customHeight="1">
      <c r="B4" s="340"/>
      <c r="C4" s="345" t="s">
        <v>240</v>
      </c>
      <c r="D4" s="345"/>
      <c r="E4" s="345"/>
      <c r="F4" s="345"/>
      <c r="G4" s="343"/>
    </row>
    <row r="5" spans="2:7" s="344" customFormat="1" ht="12" customHeight="1">
      <c r="B5" s="340"/>
      <c r="C5" s="346"/>
      <c r="D5" s="346"/>
      <c r="E5" s="346"/>
      <c r="F5" s="346"/>
      <c r="G5" s="343"/>
    </row>
    <row r="6" spans="2:7" s="344" customFormat="1" ht="12" customHeight="1">
      <c r="B6" s="340"/>
      <c r="C6" s="347"/>
      <c r="D6" s="347"/>
      <c r="E6" s="89" t="str">
        <f>'§28(1)Nr.1bis3_Public'!D7</f>
        <v>Q1 2026</v>
      </c>
      <c r="F6" s="89" t="str">
        <f>'§28(1)Nr.1bis3_Public'!E7</f>
        <v>Q1 2025</v>
      </c>
      <c r="G6" s="343"/>
    </row>
    <row r="7" spans="2:7" s="344" customFormat="1" ht="152.25" customHeight="1">
      <c r="B7" s="340"/>
      <c r="C7" s="348" t="s">
        <v>241</v>
      </c>
      <c r="D7" s="348"/>
      <c r="E7" s="353" t="s">
        <v>456</v>
      </c>
      <c r="F7" s="373" t="s">
        <v>464</v>
      </c>
      <c r="G7" s="343"/>
    </row>
    <row r="8" spans="2:7" ht="12" customHeight="1">
      <c r="B8" s="340"/>
      <c r="G8" s="343"/>
    </row>
    <row r="9" spans="2:7" s="344" customFormat="1" ht="12" customHeight="1">
      <c r="B9" s="340"/>
      <c r="C9" s="349"/>
      <c r="D9" s="349"/>
      <c r="E9" s="357"/>
      <c r="F9" s="349"/>
      <c r="G9" s="343"/>
    </row>
    <row r="10" spans="2:7" ht="9" customHeight="1" thickBot="1">
      <c r="B10" s="350"/>
      <c r="C10" s="351"/>
      <c r="D10" s="351"/>
      <c r="E10" s="351"/>
      <c r="F10" s="351"/>
      <c r="G10" s="352"/>
    </row>
    <row r="11" spans="2:7" ht="12" customHeight="1"/>
    <row r="12" spans="2:7" ht="12" customHeight="1"/>
    <row r="13" spans="2:7" ht="12" customHeight="1"/>
    <row r="14" spans="2:7" ht="12" customHeight="1"/>
    <row r="15" spans="2:7" ht="12" customHeight="1"/>
    <row r="16" spans="2:7"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sheetData>
  <pageMargins left="0.70866141732283472" right="0.70866141732283472" top="0.78740157480314965" bottom="0.78740157480314965" header="0.31496062992125984" footer="0.31496062992125984"/>
  <pageSetup scale="70" orientation="landscape" r:id="rId1"/>
  <headerFooter>
    <oddFooter>&amp;CSeite 14</oddFooter>
  </headerFooter>
  <customProperties>
    <customPr name="_pios_id" r:id="rId2"/>
  </customPropertie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B1:G45"/>
  <sheetViews>
    <sheetView zoomScaleNormal="100" workbookViewId="0"/>
  </sheetViews>
  <sheetFormatPr baseColWidth="10" defaultColWidth="6.33203125" defaultRowHeight="15" customHeight="1"/>
  <cols>
    <col min="1" max="1" width="2.6640625" style="334" customWidth="1"/>
    <col min="2" max="2" width="2" style="334" customWidth="1"/>
    <col min="3" max="3" width="12.88671875" style="334" customWidth="1"/>
    <col min="4" max="4" width="2" style="334" customWidth="1"/>
    <col min="5" max="5" width="65.88671875" style="334" customWidth="1"/>
    <col min="6" max="6" width="66" style="334" customWidth="1"/>
    <col min="7" max="7" width="3.33203125" style="334" customWidth="1"/>
    <col min="8" max="8" width="22" style="334" customWidth="1"/>
    <col min="9" max="16384" width="6.33203125" style="334"/>
  </cols>
  <sheetData>
    <row r="1" spans="2:7" ht="99" customHeight="1" thickBot="1">
      <c r="C1" s="335"/>
      <c r="D1" s="336"/>
    </row>
    <row r="2" spans="2:7" ht="9" customHeight="1">
      <c r="B2" s="337"/>
      <c r="C2" s="338"/>
      <c r="D2" s="338"/>
      <c r="E2" s="338"/>
      <c r="F2" s="338"/>
      <c r="G2" s="339"/>
    </row>
    <row r="3" spans="2:7" s="344" customFormat="1" ht="12" customHeight="1">
      <c r="B3" s="340"/>
      <c r="C3" s="388" t="s">
        <v>384</v>
      </c>
      <c r="D3" s="341"/>
      <c r="E3" s="342"/>
      <c r="F3" s="342"/>
      <c r="G3" s="343"/>
    </row>
    <row r="4" spans="2:7" s="344" customFormat="1" ht="12" customHeight="1">
      <c r="B4" s="340"/>
      <c r="C4" s="345" t="s">
        <v>385</v>
      </c>
      <c r="D4" s="345"/>
      <c r="E4" s="345"/>
      <c r="F4" s="345"/>
      <c r="G4" s="343"/>
    </row>
    <row r="5" spans="2:7" s="344" customFormat="1" ht="12" customHeight="1">
      <c r="B5" s="340"/>
      <c r="C5" s="346"/>
      <c r="D5" s="346"/>
      <c r="E5" s="346"/>
      <c r="F5" s="346"/>
      <c r="G5" s="343"/>
    </row>
    <row r="6" spans="2:7" s="344" customFormat="1" ht="12" customHeight="1">
      <c r="B6" s="340"/>
      <c r="C6" s="347"/>
      <c r="D6" s="347"/>
      <c r="E6" s="89" t="str">
        <f>'§28(1)Nr2 ISIN_Public'!E6</f>
        <v>Q1 2026</v>
      </c>
      <c r="F6" s="89" t="str">
        <f>'§28(1)Nr2 ISIN_Public'!F6</f>
        <v>Q1 2025</v>
      </c>
      <c r="G6" s="343"/>
    </row>
    <row r="7" spans="2:7" s="344" customFormat="1" ht="152.25" customHeight="1">
      <c r="B7" s="340"/>
      <c r="C7" s="348" t="s">
        <v>241</v>
      </c>
      <c r="D7" s="348"/>
      <c r="E7" s="353" t="str">
        <f>'§28(1)Nr2 ISIN_Public'!E7</f>
        <v>DE0001468361, DE0008119504, DE0008153289, DE000A11QAR2, DE000A11QAS0, DE000A11QAW2, DE000A13SWG1, DE000A1EWJQ9, DE000A1R06C5, DE000A2AAVW4</v>
      </c>
      <c r="F7" s="373" t="str">
        <f>'§28(1)Nr2 ISIN_Public'!F7</f>
        <v>DE0001468361, DE0008119504, DE0008153289, DE000A11QAR2, DE000A11QAS0, DE000A11QAW2, DE000A13SWG1, DE000A1EWJQ9, DE000A1R06C5, DE000A2AAVW4, DE000A31RJX7</v>
      </c>
      <c r="G7" s="343"/>
    </row>
    <row r="8" spans="2:7" ht="12" customHeight="1">
      <c r="B8" s="340"/>
      <c r="G8" s="343"/>
    </row>
    <row r="9" spans="2:7" s="344" customFormat="1" ht="12" customHeight="1">
      <c r="B9" s="340"/>
      <c r="C9" s="349"/>
      <c r="D9" s="349"/>
      <c r="E9" s="357"/>
      <c r="F9" s="349"/>
      <c r="G9" s="343"/>
    </row>
    <row r="10" spans="2:7" ht="9" customHeight="1" thickBot="1">
      <c r="B10" s="350"/>
      <c r="C10" s="351"/>
      <c r="D10" s="351"/>
      <c r="E10" s="351"/>
      <c r="F10" s="351"/>
      <c r="G10" s="352"/>
    </row>
    <row r="11" spans="2:7" ht="12" customHeight="1"/>
    <row r="12" spans="2:7" ht="12" customHeight="1"/>
    <row r="13" spans="2:7" ht="12" customHeight="1"/>
    <row r="14" spans="2:7" ht="12" customHeight="1"/>
    <row r="15" spans="2:7" ht="12" customHeight="1"/>
    <row r="16" spans="2:7"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sheetData>
  <pageMargins left="0.70866141732283472" right="0.70866141732283472" top="0.78740157480314965" bottom="0.78740157480314965" header="0.31496062992125984" footer="0.31496062992125984"/>
  <pageSetup scale="70" orientation="landscape" r:id="rId1"/>
  <headerFooter>
    <oddFooter>&amp;CSeite 14</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K86"/>
  <sheetViews>
    <sheetView showGridLines="0" zoomScaleNormal="100" zoomScaleSheetLayoutView="100" workbookViewId="0"/>
  </sheetViews>
  <sheetFormatPr baseColWidth="10" defaultColWidth="6.33203125" defaultRowHeight="15" customHeight="1"/>
  <cols>
    <col min="1" max="1" width="2.33203125" style="10" customWidth="1"/>
    <col min="2" max="2" width="2" style="10" customWidth="1"/>
    <col min="3" max="3" width="56" style="10" customWidth="1"/>
    <col min="4" max="7" width="15.6640625" style="10" customWidth="1"/>
    <col min="8" max="8" width="4.33203125" style="10" customWidth="1"/>
    <col min="9" max="10" width="15.6640625" style="10" customWidth="1"/>
    <col min="11" max="11" width="2" style="10" customWidth="1"/>
    <col min="12" max="15" width="6.33203125" style="10"/>
    <col min="16" max="16" width="7" style="10" bestFit="1" customWidth="1"/>
    <col min="17" max="17" width="6.33203125" style="10"/>
    <col min="18" max="18" width="11.109375" style="10" customWidth="1"/>
    <col min="19" max="16384" width="6.33203125" style="10"/>
  </cols>
  <sheetData>
    <row r="1" spans="2:11" ht="96" customHeight="1" thickBot="1">
      <c r="C1" s="13"/>
      <c r="D1" s="99"/>
      <c r="G1" s="14"/>
      <c r="H1" s="14"/>
      <c r="I1" s="14"/>
      <c r="J1" s="14"/>
    </row>
    <row r="2" spans="2:11" ht="9" customHeight="1">
      <c r="B2" s="108"/>
      <c r="C2" s="109"/>
      <c r="D2" s="110"/>
      <c r="E2" s="111"/>
      <c r="F2" s="111"/>
      <c r="G2" s="112"/>
      <c r="H2" s="112"/>
      <c r="I2" s="112"/>
      <c r="J2" s="112"/>
      <c r="K2" s="113"/>
    </row>
    <row r="3" spans="2:11" s="9" customFormat="1" ht="12" customHeight="1">
      <c r="B3" s="122"/>
      <c r="C3" s="207" t="s">
        <v>179</v>
      </c>
      <c r="D3" s="103"/>
      <c r="E3" s="100"/>
      <c r="F3" s="100"/>
      <c r="G3" s="115"/>
      <c r="H3" s="115"/>
      <c r="I3" s="115"/>
      <c r="J3" s="115"/>
      <c r="K3" s="123"/>
    </row>
    <row r="4" spans="2:11" s="9" customFormat="1" ht="12" customHeight="1">
      <c r="B4" s="122"/>
      <c r="C4" s="104" t="s">
        <v>218</v>
      </c>
      <c r="D4" s="104"/>
      <c r="E4" s="104"/>
      <c r="F4" s="104"/>
      <c r="G4" s="115"/>
      <c r="H4" s="115"/>
      <c r="I4" s="115"/>
      <c r="J4" s="115"/>
      <c r="K4" s="123"/>
    </row>
    <row r="5" spans="2:11" s="199" customFormat="1" ht="12" customHeight="1">
      <c r="B5" s="196"/>
      <c r="C5" s="104"/>
      <c r="D5" s="104"/>
      <c r="E5" s="104"/>
      <c r="F5" s="104"/>
      <c r="G5" s="115"/>
      <c r="H5" s="115"/>
      <c r="I5" s="115"/>
      <c r="J5" s="115"/>
      <c r="K5" s="198"/>
    </row>
    <row r="6" spans="2:11" s="9" customFormat="1" ht="12" customHeight="1">
      <c r="B6" s="122"/>
      <c r="C6" s="4"/>
      <c r="D6" s="408" t="str">
        <f>'§28(1)Nr.1bis3_Mortgage'!D7</f>
        <v>Q1 2026</v>
      </c>
      <c r="E6" s="409"/>
      <c r="F6" s="408" t="str">
        <f>'§28(1)Nr.1bis3_Mortgage'!E7</f>
        <v>Q1 2025</v>
      </c>
      <c r="G6" s="410"/>
      <c r="H6" s="204"/>
      <c r="I6" s="229" t="str">
        <f>D6</f>
        <v>Q1 2026</v>
      </c>
      <c r="J6" s="228" t="s">
        <v>460</v>
      </c>
      <c r="K6" s="123"/>
    </row>
    <row r="7" spans="2:11" s="9" customFormat="1" ht="12" customHeight="1">
      <c r="B7" s="122"/>
      <c r="C7" s="4"/>
      <c r="D7" s="179"/>
      <c r="E7" s="179"/>
      <c r="F7" s="227"/>
      <c r="G7" s="179"/>
      <c r="H7" s="204"/>
      <c r="I7" s="230" t="s">
        <v>442</v>
      </c>
      <c r="J7" s="209" t="s">
        <v>442</v>
      </c>
      <c r="K7" s="123"/>
    </row>
    <row r="8" spans="2:11" s="9" customFormat="1" ht="12" customHeight="1">
      <c r="B8" s="122"/>
      <c r="C8" s="197"/>
      <c r="D8" s="179" t="s">
        <v>6</v>
      </c>
      <c r="E8" s="179" t="s">
        <v>17</v>
      </c>
      <c r="F8" s="179" t="s">
        <v>6</v>
      </c>
      <c r="G8" s="179" t="s">
        <v>17</v>
      </c>
      <c r="H8" s="204"/>
      <c r="I8" s="230" t="s">
        <v>180</v>
      </c>
      <c r="J8" s="209" t="s">
        <v>180</v>
      </c>
      <c r="K8" s="123"/>
    </row>
    <row r="9" spans="2:11" s="9" customFormat="1" ht="12" customHeight="1">
      <c r="B9" s="122"/>
      <c r="C9" s="72" t="s">
        <v>34</v>
      </c>
      <c r="D9" s="316" t="str">
        <f>Einheit_Waehrung</f>
        <v>Mio. €</v>
      </c>
      <c r="E9" s="316" t="str">
        <f>D9</f>
        <v>Mio. €</v>
      </c>
      <c r="F9" s="238" t="str">
        <f>Einheit_Waehrung</f>
        <v>Mio. €</v>
      </c>
      <c r="G9" s="238" t="str">
        <f>F9</f>
        <v>Mio. €</v>
      </c>
      <c r="H9" s="204"/>
      <c r="I9" s="316" t="str">
        <f>Einheit_Waehrung</f>
        <v>Mio. €</v>
      </c>
      <c r="J9" s="238" t="str">
        <f>Einheit_Waehrung</f>
        <v>Mio. €</v>
      </c>
      <c r="K9" s="123"/>
    </row>
    <row r="10" spans="2:11" s="9" customFormat="1" ht="12" customHeight="1">
      <c r="B10" s="122"/>
      <c r="C10" s="68" t="s">
        <v>111</v>
      </c>
      <c r="D10" s="317">
        <v>2055.0573269307101</v>
      </c>
      <c r="E10" s="317">
        <v>2785.29125117383</v>
      </c>
      <c r="F10" s="239">
        <v>237.43371966999999</v>
      </c>
      <c r="G10" s="239">
        <v>2919.6822702838499</v>
      </c>
      <c r="H10" s="204"/>
      <c r="I10" s="317">
        <v>0</v>
      </c>
      <c r="J10" s="239">
        <v>0</v>
      </c>
      <c r="K10" s="123"/>
    </row>
    <row r="11" spans="2:11" s="9" customFormat="1" ht="12" customHeight="1">
      <c r="B11" s="122"/>
      <c r="C11" s="73" t="s">
        <v>109</v>
      </c>
      <c r="D11" s="317">
        <v>3659.28733571057</v>
      </c>
      <c r="E11" s="317">
        <v>3269.8201840198599</v>
      </c>
      <c r="F11" s="239">
        <v>880</v>
      </c>
      <c r="G11" s="239">
        <v>1996.0606777512601</v>
      </c>
      <c r="H11" s="204"/>
      <c r="I11" s="317">
        <v>0</v>
      </c>
      <c r="J11" s="239">
        <v>0</v>
      </c>
      <c r="K11" s="123"/>
    </row>
    <row r="12" spans="2:11" s="9" customFormat="1" ht="12" customHeight="1">
      <c r="B12" s="122"/>
      <c r="C12" s="73" t="s">
        <v>149</v>
      </c>
      <c r="D12" s="317">
        <v>1090.5</v>
      </c>
      <c r="E12" s="317">
        <v>1624.8754485050699</v>
      </c>
      <c r="F12" s="239">
        <v>2223.5844678169901</v>
      </c>
      <c r="G12" s="239">
        <v>1531.64850764939</v>
      </c>
      <c r="H12" s="204"/>
      <c r="I12" s="317">
        <v>2055.0573269307101</v>
      </c>
      <c r="J12" s="239">
        <v>237.43371966999999</v>
      </c>
      <c r="K12" s="123"/>
    </row>
    <row r="13" spans="2:11" s="9" customFormat="1" ht="12" customHeight="1">
      <c r="B13" s="122"/>
      <c r="C13" s="73" t="s">
        <v>110</v>
      </c>
      <c r="D13" s="317">
        <v>2422.7591428310302</v>
      </c>
      <c r="E13" s="317">
        <v>1671.0004713491001</v>
      </c>
      <c r="F13" s="239">
        <v>4196.9139451292604</v>
      </c>
      <c r="G13" s="239">
        <v>2947.8117900399702</v>
      </c>
      <c r="H13" s="204"/>
      <c r="I13" s="317">
        <v>3659.28733571057</v>
      </c>
      <c r="J13" s="239">
        <v>880</v>
      </c>
      <c r="K13" s="123"/>
    </row>
    <row r="14" spans="2:11" s="9" customFormat="1" ht="12" customHeight="1">
      <c r="B14" s="122"/>
      <c r="C14" s="73" t="s">
        <v>11</v>
      </c>
      <c r="D14" s="317">
        <v>1403.22178561638</v>
      </c>
      <c r="E14" s="317">
        <v>3329.8702080308599</v>
      </c>
      <c r="F14" s="239">
        <v>3534.2092727440299</v>
      </c>
      <c r="G14" s="239">
        <v>2912.64456940534</v>
      </c>
      <c r="H14" s="204"/>
      <c r="I14" s="317">
        <v>3513.2591428310302</v>
      </c>
      <c r="J14" s="239">
        <v>6420.49841294625</v>
      </c>
      <c r="K14" s="123"/>
    </row>
    <row r="15" spans="2:11" s="9" customFormat="1" ht="12" customHeight="1">
      <c r="B15" s="122"/>
      <c r="C15" s="73" t="s">
        <v>0</v>
      </c>
      <c r="D15" s="317">
        <v>1335</v>
      </c>
      <c r="E15" s="317">
        <v>1638.3399481451399</v>
      </c>
      <c r="F15" s="239">
        <v>992</v>
      </c>
      <c r="G15" s="239">
        <v>2726.6549860698701</v>
      </c>
      <c r="H15" s="204"/>
      <c r="I15" s="317">
        <v>1403.22178561638</v>
      </c>
      <c r="J15" s="239">
        <v>3534.2092727440299</v>
      </c>
      <c r="K15" s="123"/>
    </row>
    <row r="16" spans="2:11" s="9" customFormat="1" ht="12" customHeight="1">
      <c r="B16" s="122"/>
      <c r="C16" s="73" t="s">
        <v>172</v>
      </c>
      <c r="D16" s="317">
        <v>65.5</v>
      </c>
      <c r="E16" s="317">
        <v>1365.9107663182899</v>
      </c>
      <c r="F16" s="239">
        <v>85</v>
      </c>
      <c r="G16" s="239">
        <v>1299.6196482913101</v>
      </c>
      <c r="H16" s="204"/>
      <c r="I16" s="317">
        <v>1335</v>
      </c>
      <c r="J16" s="239">
        <v>992</v>
      </c>
      <c r="K16" s="123"/>
    </row>
    <row r="17" spans="2:11" ht="12" customHeight="1">
      <c r="B17" s="106"/>
      <c r="C17" s="73" t="s">
        <v>9</v>
      </c>
      <c r="D17" s="317">
        <v>930.10304848999999</v>
      </c>
      <c r="E17" s="317">
        <v>1753.5475961493501</v>
      </c>
      <c r="F17" s="239">
        <v>944.00782992999996</v>
      </c>
      <c r="G17" s="239">
        <v>2146.0874858091902</v>
      </c>
      <c r="H17" s="204"/>
      <c r="I17" s="317">
        <v>945.60304848999999</v>
      </c>
      <c r="J17" s="239">
        <v>790.00782992999996</v>
      </c>
      <c r="K17" s="107"/>
    </row>
    <row r="18" spans="2:11" ht="12" customHeight="1">
      <c r="B18" s="106"/>
      <c r="C18" s="210" t="s">
        <v>4</v>
      </c>
      <c r="D18" s="317">
        <v>2306.0880153070102</v>
      </c>
      <c r="E18" s="317">
        <v>296.41460959</v>
      </c>
      <c r="F18" s="239">
        <v>2296.4724919093901</v>
      </c>
      <c r="G18" s="239">
        <v>118.9604204</v>
      </c>
      <c r="H18" s="204"/>
      <c r="I18" s="317">
        <v>2356.0880153070102</v>
      </c>
      <c r="J18" s="239">
        <v>2535.4724919093901</v>
      </c>
      <c r="K18" s="107"/>
    </row>
    <row r="19" spans="2:11" ht="12" customHeight="1">
      <c r="B19" s="106"/>
      <c r="C19" s="75" t="s">
        <v>5</v>
      </c>
      <c r="D19" s="318">
        <f>SUM(D10:D18)</f>
        <v>15267.516654885701</v>
      </c>
      <c r="E19" s="318">
        <f>SUM(E10:E18)</f>
        <v>17735.070483281499</v>
      </c>
      <c r="F19" s="240">
        <f>SUM(F10:F18)</f>
        <v>15389.62172719967</v>
      </c>
      <c r="G19" s="240">
        <f>SUM(G10:G18)</f>
        <v>18599.170355700182</v>
      </c>
      <c r="H19" s="204"/>
      <c r="I19" s="318">
        <f>SUM(I10:I18)</f>
        <v>15267.516654885701</v>
      </c>
      <c r="J19" s="240">
        <f>SUM(J10:J18)</f>
        <v>15389.62172719967</v>
      </c>
      <c r="K19" s="107"/>
    </row>
    <row r="20" spans="2:11" ht="12" customHeight="1">
      <c r="B20" s="106"/>
      <c r="D20" s="194"/>
      <c r="E20" s="195"/>
      <c r="F20" s="195"/>
      <c r="G20" s="195"/>
      <c r="H20" s="195"/>
      <c r="I20" s="195"/>
      <c r="J20" s="195"/>
      <c r="K20" s="107"/>
    </row>
    <row r="21" spans="2:11" ht="11.25" customHeight="1">
      <c r="B21" s="106"/>
      <c r="C21" s="401"/>
      <c r="D21" s="401"/>
      <c r="E21" s="401"/>
      <c r="F21" s="401"/>
      <c r="G21" s="401"/>
      <c r="H21" s="204"/>
      <c r="I21" s="204"/>
      <c r="J21" s="204"/>
      <c r="K21" s="107"/>
    </row>
    <row r="22" spans="2:11" ht="21" customHeight="1">
      <c r="B22" s="106"/>
      <c r="C22" s="401" t="s">
        <v>443</v>
      </c>
      <c r="D22" s="401"/>
      <c r="E22" s="401"/>
      <c r="F22" s="401"/>
      <c r="G22" s="401"/>
      <c r="H22" s="204"/>
      <c r="I22" s="204"/>
      <c r="J22" s="204"/>
      <c r="K22" s="107"/>
    </row>
    <row r="23" spans="2:11" ht="13.5" customHeight="1">
      <c r="B23" s="106"/>
      <c r="C23" s="204"/>
      <c r="D23" s="204"/>
      <c r="E23" s="204"/>
      <c r="F23" s="204"/>
      <c r="G23" s="204"/>
      <c r="H23" s="204"/>
      <c r="I23" s="204"/>
      <c r="J23" s="204"/>
      <c r="K23" s="107"/>
    </row>
    <row r="24" spans="2:11" ht="13.2">
      <c r="B24" s="106"/>
      <c r="C24" s="104" t="s">
        <v>181</v>
      </c>
      <c r="D24" s="204"/>
      <c r="E24" s="204"/>
      <c r="F24" s="204"/>
      <c r="G24" s="204"/>
      <c r="H24" s="204"/>
      <c r="I24" s="204"/>
      <c r="J24" s="204"/>
      <c r="K24" s="107"/>
    </row>
    <row r="25" spans="2:11" ht="13.2">
      <c r="B25" s="106"/>
      <c r="C25" s="104"/>
      <c r="D25" s="408" t="str">
        <f>D6&amp;" / "&amp;F6</f>
        <v>Q1 2026 / Q1 2025</v>
      </c>
      <c r="E25" s="410"/>
      <c r="F25" s="410"/>
      <c r="G25" s="410"/>
      <c r="H25" s="410"/>
      <c r="I25" s="410"/>
      <c r="J25" s="410"/>
      <c r="K25" s="107"/>
    </row>
    <row r="26" spans="2:11" ht="59.25" customHeight="1">
      <c r="B26" s="106"/>
      <c r="C26" s="279" t="s">
        <v>182</v>
      </c>
      <c r="D26" s="407" t="s">
        <v>238</v>
      </c>
      <c r="E26" s="407"/>
      <c r="F26" s="407"/>
      <c r="G26" s="407"/>
      <c r="H26" s="407"/>
      <c r="I26" s="407"/>
      <c r="J26" s="407"/>
      <c r="K26" s="107"/>
    </row>
    <row r="27" spans="2:11" ht="126.75" customHeight="1">
      <c r="B27" s="106"/>
      <c r="C27" s="205" t="s">
        <v>183</v>
      </c>
      <c r="D27" s="407" t="s">
        <v>239</v>
      </c>
      <c r="E27" s="407"/>
      <c r="F27" s="407"/>
      <c r="G27" s="407"/>
      <c r="H27" s="407"/>
      <c r="I27" s="407"/>
      <c r="J27" s="407"/>
      <c r="K27" s="107"/>
    </row>
    <row r="28" spans="2:11" ht="9" customHeight="1" thickBot="1">
      <c r="B28" s="124"/>
      <c r="C28" s="125"/>
      <c r="D28" s="125"/>
      <c r="E28" s="125"/>
      <c r="F28" s="125"/>
      <c r="G28" s="125"/>
      <c r="H28" s="125"/>
      <c r="I28" s="125"/>
      <c r="J28" s="125"/>
      <c r="K28" s="126"/>
    </row>
    <row r="29" spans="2:11" ht="12" customHeight="1"/>
    <row r="30" spans="2:11" ht="12" customHeight="1"/>
    <row r="31" spans="2:11" ht="12" customHeight="1">
      <c r="C31" s="231"/>
    </row>
    <row r="32" spans="2: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sheetData>
  <mergeCells count="7">
    <mergeCell ref="D27:J27"/>
    <mergeCell ref="D6:E6"/>
    <mergeCell ref="F6:G6"/>
    <mergeCell ref="C21:G21"/>
    <mergeCell ref="C22:G22"/>
    <mergeCell ref="D25:J25"/>
    <mergeCell ref="D26:J26"/>
  </mergeCells>
  <printOptions horizontalCentered="1"/>
  <pageMargins left="0.39370078740157483" right="0.39370078740157483" top="0.39370078740157483" bottom="0.78740157480314965" header="0.31496062992125984" footer="0.51181102362204722"/>
  <pageSetup paperSize="9" scale="84" orientation="landscape" r:id="rId1"/>
  <headerFooter alignWithMargins="0">
    <oddHeader>&amp;R&amp;16&amp;G</oddHeader>
    <oddFooter>&amp;CSeite 2</oddFooter>
  </headerFooter>
  <customProperties>
    <customPr name="_pios_id" r:id="rId2"/>
  </customProperties>
  <ignoredErrors>
    <ignoredError sqref="E9:F9" 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K86"/>
  <sheetViews>
    <sheetView showGridLines="0" zoomScaleNormal="100" zoomScaleSheetLayoutView="100" workbookViewId="0">
      <selection activeCell="D18" sqref="D18"/>
    </sheetView>
  </sheetViews>
  <sheetFormatPr baseColWidth="10" defaultColWidth="6.33203125" defaultRowHeight="15" customHeight="1"/>
  <cols>
    <col min="1" max="1" width="2.33203125" style="10" customWidth="1"/>
    <col min="2" max="2" width="2" style="10" customWidth="1"/>
    <col min="3" max="3" width="56" style="10" customWidth="1"/>
    <col min="4" max="7" width="15.6640625" style="10" customWidth="1"/>
    <col min="8" max="8" width="3.5546875" style="10" customWidth="1"/>
    <col min="9" max="9" width="17.44140625" style="10" customWidth="1"/>
    <col min="10" max="10" width="17.88671875" style="10" customWidth="1"/>
    <col min="11" max="11" width="2" style="10" customWidth="1"/>
    <col min="12" max="15" width="6.33203125" style="10"/>
    <col min="16" max="16" width="7" style="10" bestFit="1" customWidth="1"/>
    <col min="17" max="17" width="6.33203125" style="10"/>
    <col min="18" max="18" width="11.109375" style="10" customWidth="1"/>
    <col min="19" max="16384" width="6.33203125" style="10"/>
  </cols>
  <sheetData>
    <row r="1" spans="2:11" ht="96" customHeight="1" thickBot="1">
      <c r="C1" s="13"/>
      <c r="D1" s="99"/>
      <c r="G1" s="14"/>
      <c r="H1" s="14"/>
      <c r="I1" s="14"/>
      <c r="J1" s="14"/>
    </row>
    <row r="2" spans="2:11" ht="9" customHeight="1">
      <c r="B2" s="108"/>
      <c r="C2" s="109"/>
      <c r="D2" s="110"/>
      <c r="E2" s="111"/>
      <c r="F2" s="111"/>
      <c r="G2" s="112"/>
      <c r="H2" s="112"/>
      <c r="I2" s="112"/>
      <c r="J2" s="112"/>
      <c r="K2" s="113"/>
    </row>
    <row r="3" spans="2:11" s="9" customFormat="1" ht="12" customHeight="1">
      <c r="B3" s="122"/>
      <c r="C3" s="207" t="s">
        <v>274</v>
      </c>
      <c r="D3" s="103"/>
      <c r="E3" s="100"/>
      <c r="F3" s="100"/>
      <c r="G3" s="115"/>
      <c r="H3" s="115"/>
      <c r="I3" s="115"/>
      <c r="J3" s="115"/>
      <c r="K3" s="123"/>
    </row>
    <row r="4" spans="2:11" s="9" customFormat="1" ht="12" customHeight="1">
      <c r="B4" s="122"/>
      <c r="C4" s="104" t="s">
        <v>275</v>
      </c>
      <c r="D4" s="104"/>
      <c r="E4" s="104"/>
      <c r="F4" s="104"/>
      <c r="G4" s="115"/>
      <c r="H4" s="115"/>
      <c r="I4" s="115"/>
      <c r="J4" s="115"/>
      <c r="K4" s="123"/>
    </row>
    <row r="5" spans="2:11" s="199" customFormat="1" ht="12" customHeight="1">
      <c r="B5" s="196"/>
      <c r="C5" s="104"/>
      <c r="D5" s="104"/>
      <c r="E5" s="104"/>
      <c r="F5" s="104"/>
      <c r="G5" s="115"/>
      <c r="H5" s="115"/>
      <c r="I5" s="115"/>
      <c r="J5" s="115"/>
      <c r="K5" s="198"/>
    </row>
    <row r="6" spans="2:11" s="9" customFormat="1" ht="12" customHeight="1">
      <c r="B6" s="122"/>
      <c r="C6" s="4"/>
      <c r="D6" s="408" t="str">
        <f>'§28(1)Nr.4,5_Mortgage'!D6:E6</f>
        <v>Q1 2026</v>
      </c>
      <c r="E6" s="409"/>
      <c r="F6" s="408" t="str">
        <f>'§28(1)Nr.4,5_Mortgage'!F6:G6</f>
        <v>Q1 2025</v>
      </c>
      <c r="G6" s="410"/>
      <c r="H6" s="204"/>
      <c r="I6" s="229" t="str">
        <f>'§28(1)Nr.4,5_Mortgage'!I6</f>
        <v>Q1 2026</v>
      </c>
      <c r="J6" s="228" t="str">
        <f>'§28(1)Nr.4,5_Mortgage'!J6</f>
        <v>Q1 2025*</v>
      </c>
      <c r="K6" s="123"/>
    </row>
    <row r="7" spans="2:11" s="9" customFormat="1" ht="12" customHeight="1">
      <c r="B7" s="122"/>
      <c r="C7" s="4"/>
      <c r="D7" s="179"/>
      <c r="E7" s="179"/>
      <c r="F7" s="227"/>
      <c r="G7" s="179"/>
      <c r="H7" s="204"/>
      <c r="I7" s="230" t="s">
        <v>445</v>
      </c>
      <c r="J7" s="230" t="s">
        <v>445</v>
      </c>
      <c r="K7" s="123"/>
    </row>
    <row r="8" spans="2:11" s="9" customFormat="1" ht="21.75" customHeight="1">
      <c r="B8" s="122"/>
      <c r="C8" s="197"/>
      <c r="D8" s="179" t="s">
        <v>273</v>
      </c>
      <c r="E8" s="179" t="s">
        <v>263</v>
      </c>
      <c r="F8" s="179" t="s">
        <v>273</v>
      </c>
      <c r="G8" s="179" t="s">
        <v>263</v>
      </c>
      <c r="H8" s="204"/>
      <c r="I8" s="230" t="s">
        <v>273</v>
      </c>
      <c r="J8" s="209" t="s">
        <v>273</v>
      </c>
      <c r="K8" s="123"/>
    </row>
    <row r="9" spans="2:11" s="9" customFormat="1" ht="12" customHeight="1">
      <c r="B9" s="122"/>
      <c r="C9" s="72" t="s">
        <v>276</v>
      </c>
      <c r="D9" s="316" t="s">
        <v>260</v>
      </c>
      <c r="E9" s="316" t="str">
        <f>D9</f>
        <v>mn €</v>
      </c>
      <c r="F9" s="238" t="s">
        <v>260</v>
      </c>
      <c r="G9" s="238" t="str">
        <f>F9</f>
        <v>mn €</v>
      </c>
      <c r="H9" s="204"/>
      <c r="I9" s="316" t="s">
        <v>260</v>
      </c>
      <c r="J9" s="238" t="s">
        <v>260</v>
      </c>
      <c r="K9" s="123"/>
    </row>
    <row r="10" spans="2:11" s="9" customFormat="1" ht="12" customHeight="1">
      <c r="B10" s="122"/>
      <c r="C10" s="68" t="s">
        <v>278</v>
      </c>
      <c r="D10" s="317">
        <f>'§28(1)Nr.4,5_Mortgage'!D10</f>
        <v>2055.0573269307101</v>
      </c>
      <c r="E10" s="317">
        <f>'§28(1)Nr.4,5_Mortgage'!E10</f>
        <v>2785.29125117383</v>
      </c>
      <c r="F10" s="239">
        <f>'§28(1)Nr.4,5_Mortgage'!F10</f>
        <v>237.43371966999999</v>
      </c>
      <c r="G10" s="239">
        <f>'§28(1)Nr.4,5_Mortgage'!G10</f>
        <v>2919.6822702838499</v>
      </c>
      <c r="H10" s="204"/>
      <c r="I10" s="317">
        <f>'§28(1)Nr.4,5_Mortgage'!I10</f>
        <v>0</v>
      </c>
      <c r="J10" s="239">
        <f>'§28(1)Nr.4,5_Mortgage'!J10</f>
        <v>0</v>
      </c>
      <c r="K10" s="123"/>
    </row>
    <row r="11" spans="2:11" s="9" customFormat="1" ht="12" customHeight="1">
      <c r="B11" s="122"/>
      <c r="C11" s="73" t="s">
        <v>279</v>
      </c>
      <c r="D11" s="317">
        <f>'§28(1)Nr.4,5_Mortgage'!D11</f>
        <v>3659.28733571057</v>
      </c>
      <c r="E11" s="317">
        <f>'§28(1)Nr.4,5_Mortgage'!E11</f>
        <v>3269.8201840198599</v>
      </c>
      <c r="F11" s="239">
        <f>'§28(1)Nr.4,5_Mortgage'!F11</f>
        <v>880</v>
      </c>
      <c r="G11" s="239">
        <f>'§28(1)Nr.4,5_Mortgage'!G11</f>
        <v>1996.0606777512601</v>
      </c>
      <c r="H11" s="204"/>
      <c r="I11" s="317">
        <f>'§28(1)Nr.4,5_Mortgage'!I11</f>
        <v>0</v>
      </c>
      <c r="J11" s="239">
        <f>'§28(1)Nr.4,5_Mortgage'!J11</f>
        <v>0</v>
      </c>
      <c r="K11" s="123"/>
    </row>
    <row r="12" spans="2:11" s="9" customFormat="1" ht="12" customHeight="1">
      <c r="B12" s="122"/>
      <c r="C12" s="73" t="s">
        <v>280</v>
      </c>
      <c r="D12" s="317">
        <f>'§28(1)Nr.4,5_Mortgage'!D12</f>
        <v>1090.5</v>
      </c>
      <c r="E12" s="317">
        <f>'§28(1)Nr.4,5_Mortgage'!E12</f>
        <v>1624.8754485050699</v>
      </c>
      <c r="F12" s="239">
        <f>'§28(1)Nr.4,5_Mortgage'!F12</f>
        <v>2223.5844678169901</v>
      </c>
      <c r="G12" s="239">
        <f>'§28(1)Nr.4,5_Mortgage'!G12</f>
        <v>1531.64850764939</v>
      </c>
      <c r="H12" s="204"/>
      <c r="I12" s="317">
        <f>'§28(1)Nr.4,5_Mortgage'!I12</f>
        <v>2055.0573269307101</v>
      </c>
      <c r="J12" s="239">
        <f>'§28(1)Nr.4,5_Mortgage'!J12</f>
        <v>237.43371966999999</v>
      </c>
      <c r="K12" s="123"/>
    </row>
    <row r="13" spans="2:11" s="9" customFormat="1" ht="12" customHeight="1">
      <c r="B13" s="122"/>
      <c r="C13" s="73" t="s">
        <v>281</v>
      </c>
      <c r="D13" s="317">
        <f>'§28(1)Nr.4,5_Mortgage'!D13</f>
        <v>2422.7591428310302</v>
      </c>
      <c r="E13" s="317">
        <f>'§28(1)Nr.4,5_Mortgage'!E13</f>
        <v>1671.0004713491001</v>
      </c>
      <c r="F13" s="239">
        <f>'§28(1)Nr.4,5_Mortgage'!F13</f>
        <v>4196.9139451292604</v>
      </c>
      <c r="G13" s="239">
        <f>'§28(1)Nr.4,5_Mortgage'!G13</f>
        <v>2947.8117900399702</v>
      </c>
      <c r="H13" s="204"/>
      <c r="I13" s="317">
        <f>'§28(1)Nr.4,5_Mortgage'!I13</f>
        <v>3659.28733571057</v>
      </c>
      <c r="J13" s="239">
        <f>'§28(1)Nr.4,5_Mortgage'!J13</f>
        <v>880</v>
      </c>
      <c r="K13" s="123"/>
    </row>
    <row r="14" spans="2:11" s="9" customFormat="1" ht="12" customHeight="1">
      <c r="B14" s="122"/>
      <c r="C14" s="73" t="s">
        <v>282</v>
      </c>
      <c r="D14" s="317">
        <f>'§28(1)Nr.4,5_Mortgage'!D14</f>
        <v>1403.22178561638</v>
      </c>
      <c r="E14" s="317">
        <f>'§28(1)Nr.4,5_Mortgage'!E14</f>
        <v>3329.8702080308599</v>
      </c>
      <c r="F14" s="239">
        <f>'§28(1)Nr.4,5_Mortgage'!F14</f>
        <v>3534.2092727440299</v>
      </c>
      <c r="G14" s="239">
        <f>'§28(1)Nr.4,5_Mortgage'!G14</f>
        <v>2912.64456940534</v>
      </c>
      <c r="H14" s="204"/>
      <c r="I14" s="317">
        <f>'§28(1)Nr.4,5_Mortgage'!I14</f>
        <v>3513.2591428310302</v>
      </c>
      <c r="J14" s="239">
        <f>'§28(1)Nr.4,5_Mortgage'!J14</f>
        <v>6420.49841294625</v>
      </c>
      <c r="K14" s="123"/>
    </row>
    <row r="15" spans="2:11" s="9" customFormat="1" ht="12" customHeight="1">
      <c r="B15" s="122"/>
      <c r="C15" s="73" t="s">
        <v>283</v>
      </c>
      <c r="D15" s="317">
        <f>'§28(1)Nr.4,5_Mortgage'!D15</f>
        <v>1335</v>
      </c>
      <c r="E15" s="317">
        <f>'§28(1)Nr.4,5_Mortgage'!E15</f>
        <v>1638.3399481451399</v>
      </c>
      <c r="F15" s="239">
        <f>'§28(1)Nr.4,5_Mortgage'!F15</f>
        <v>992</v>
      </c>
      <c r="G15" s="239">
        <f>'§28(1)Nr.4,5_Mortgage'!G15</f>
        <v>2726.6549860698701</v>
      </c>
      <c r="H15" s="204"/>
      <c r="I15" s="317">
        <f>'§28(1)Nr.4,5_Mortgage'!I15</f>
        <v>1403.22178561638</v>
      </c>
      <c r="J15" s="239">
        <f>'§28(1)Nr.4,5_Mortgage'!J15</f>
        <v>3534.2092727440299</v>
      </c>
      <c r="K15" s="123"/>
    </row>
    <row r="16" spans="2:11" s="9" customFormat="1" ht="12" customHeight="1">
      <c r="B16" s="122"/>
      <c r="C16" s="73" t="s">
        <v>284</v>
      </c>
      <c r="D16" s="317">
        <f>'§28(1)Nr.4,5_Mortgage'!D16</f>
        <v>65.5</v>
      </c>
      <c r="E16" s="317">
        <f>'§28(1)Nr.4,5_Mortgage'!E16</f>
        <v>1365.9107663182899</v>
      </c>
      <c r="F16" s="239">
        <f>'§28(1)Nr.4,5_Mortgage'!F16</f>
        <v>85</v>
      </c>
      <c r="G16" s="239">
        <f>'§28(1)Nr.4,5_Mortgage'!G16</f>
        <v>1299.6196482913101</v>
      </c>
      <c r="H16" s="204"/>
      <c r="I16" s="317">
        <f>'§28(1)Nr.4,5_Mortgage'!I16</f>
        <v>1335</v>
      </c>
      <c r="J16" s="239">
        <f>'§28(1)Nr.4,5_Mortgage'!J16</f>
        <v>992</v>
      </c>
      <c r="K16" s="123"/>
    </row>
    <row r="17" spans="2:11" ht="12" customHeight="1">
      <c r="B17" s="106"/>
      <c r="C17" s="73" t="s">
        <v>285</v>
      </c>
      <c r="D17" s="317">
        <f>'§28(1)Nr.4,5_Mortgage'!D17</f>
        <v>930.10304848999999</v>
      </c>
      <c r="E17" s="317">
        <f>'§28(1)Nr.4,5_Mortgage'!E17</f>
        <v>1753.5475961493501</v>
      </c>
      <c r="F17" s="239">
        <f>'§28(1)Nr.4,5_Mortgage'!F17</f>
        <v>944.00782992999996</v>
      </c>
      <c r="G17" s="239">
        <f>'§28(1)Nr.4,5_Mortgage'!G17</f>
        <v>2146.0874858091902</v>
      </c>
      <c r="H17" s="204"/>
      <c r="I17" s="317">
        <f>'§28(1)Nr.4,5_Mortgage'!I17</f>
        <v>945.60304848999999</v>
      </c>
      <c r="J17" s="239">
        <f>'§28(1)Nr.4,5_Mortgage'!J17</f>
        <v>790.00782992999996</v>
      </c>
      <c r="K17" s="107"/>
    </row>
    <row r="18" spans="2:11" ht="12" customHeight="1">
      <c r="B18" s="106"/>
      <c r="C18" s="210" t="s">
        <v>277</v>
      </c>
      <c r="D18" s="317">
        <f>'§28(1)Nr.4,5_Mortgage'!D18</f>
        <v>2306.0880153070102</v>
      </c>
      <c r="E18" s="317">
        <f>'§28(1)Nr.4,5_Mortgage'!E18</f>
        <v>296.41460959</v>
      </c>
      <c r="F18" s="239">
        <f>'§28(1)Nr.4,5_Mortgage'!F18</f>
        <v>2296.4724919093901</v>
      </c>
      <c r="G18" s="239">
        <f>'§28(1)Nr.4,5_Mortgage'!G18</f>
        <v>118.9604204</v>
      </c>
      <c r="H18" s="204"/>
      <c r="I18" s="317">
        <f>'§28(1)Nr.4,5_Mortgage'!I18</f>
        <v>2356.0880153070102</v>
      </c>
      <c r="J18" s="239">
        <f>'§28(1)Nr.4,5_Mortgage'!J18</f>
        <v>2535.4724919093901</v>
      </c>
      <c r="K18" s="107"/>
    </row>
    <row r="19" spans="2:11" ht="12" customHeight="1">
      <c r="B19" s="106"/>
      <c r="C19" s="75" t="s">
        <v>394</v>
      </c>
      <c r="D19" s="318">
        <f>'§28(1)Nr.4,5_Mortgage'!D19</f>
        <v>15267.516654885701</v>
      </c>
      <c r="E19" s="318">
        <f>'§28(1)Nr.4,5_Mortgage'!E19</f>
        <v>17735.070483281499</v>
      </c>
      <c r="F19" s="240">
        <f>'§28(1)Nr.4,5_Mortgage'!F19</f>
        <v>15389.62172719967</v>
      </c>
      <c r="G19" s="240">
        <f>'§28(1)Nr.4,5_Mortgage'!G19</f>
        <v>18599.170355700182</v>
      </c>
      <c r="H19" s="204"/>
      <c r="I19" s="318">
        <f>'§28(1)Nr.4,5_Mortgage'!I19</f>
        <v>15267.516654885701</v>
      </c>
      <c r="J19" s="240">
        <f>'§28(1)Nr.4,5_Mortgage'!J19</f>
        <v>15389.62172719967</v>
      </c>
      <c r="K19" s="107"/>
    </row>
    <row r="20" spans="2:11" ht="12" customHeight="1">
      <c r="B20" s="106"/>
      <c r="D20" s="194"/>
      <c r="E20" s="195"/>
      <c r="F20" s="195"/>
      <c r="G20" s="195"/>
      <c r="H20" s="195"/>
      <c r="I20" s="195"/>
      <c r="J20" s="195"/>
      <c r="K20" s="107"/>
    </row>
    <row r="21" spans="2:11" ht="11.25" customHeight="1">
      <c r="B21" s="106"/>
      <c r="C21" s="401"/>
      <c r="D21" s="401"/>
      <c r="E21" s="401"/>
      <c r="F21" s="401"/>
      <c r="G21" s="401"/>
      <c r="H21" s="204"/>
      <c r="I21" s="204"/>
      <c r="J21" s="204"/>
      <c r="K21" s="107"/>
    </row>
    <row r="22" spans="2:11" ht="21" customHeight="1">
      <c r="B22" s="106"/>
      <c r="C22" s="401" t="s">
        <v>446</v>
      </c>
      <c r="D22" s="401"/>
      <c r="E22" s="401"/>
      <c r="F22" s="401"/>
      <c r="G22" s="401"/>
      <c r="H22" s="204"/>
      <c r="I22" s="204"/>
      <c r="J22" s="204"/>
      <c r="K22" s="107"/>
    </row>
    <row r="23" spans="2:11" ht="13.5" customHeight="1">
      <c r="B23" s="106"/>
      <c r="C23" s="204"/>
      <c r="D23" s="204"/>
      <c r="E23" s="204"/>
      <c r="F23" s="204"/>
      <c r="G23" s="204"/>
      <c r="H23" s="204"/>
      <c r="I23" s="204"/>
      <c r="J23" s="204"/>
      <c r="K23" s="107"/>
    </row>
    <row r="24" spans="2:11" ht="13.2">
      <c r="B24" s="106"/>
      <c r="C24" s="104" t="s">
        <v>286</v>
      </c>
      <c r="D24" s="204"/>
      <c r="E24" s="204"/>
      <c r="F24" s="204"/>
      <c r="G24" s="204"/>
      <c r="H24" s="204"/>
      <c r="I24" s="204"/>
      <c r="J24" s="204"/>
      <c r="K24" s="107"/>
    </row>
    <row r="25" spans="2:11" ht="13.2">
      <c r="B25" s="106"/>
      <c r="C25" s="104"/>
      <c r="D25" s="408" t="str">
        <f>'§28(1)Nr.4,5_Mortgage'!D25:J25</f>
        <v>Q1 2026 / Q1 2025</v>
      </c>
      <c r="E25" s="410"/>
      <c r="F25" s="410"/>
      <c r="G25" s="410"/>
      <c r="H25" s="410"/>
      <c r="I25" s="410"/>
      <c r="J25" s="410"/>
      <c r="K25" s="107"/>
    </row>
    <row r="26" spans="2:11" ht="59.25" customHeight="1">
      <c r="B26" s="106"/>
      <c r="C26" s="279" t="s">
        <v>287</v>
      </c>
      <c r="D26" s="407" t="s">
        <v>289</v>
      </c>
      <c r="E26" s="407"/>
      <c r="F26" s="407"/>
      <c r="G26" s="407"/>
      <c r="H26" s="407"/>
      <c r="I26" s="407"/>
      <c r="J26" s="407"/>
      <c r="K26" s="107"/>
    </row>
    <row r="27" spans="2:11" ht="156" customHeight="1">
      <c r="B27" s="106"/>
      <c r="C27" s="205" t="s">
        <v>288</v>
      </c>
      <c r="D27" s="407" t="s">
        <v>290</v>
      </c>
      <c r="E27" s="407"/>
      <c r="F27" s="407"/>
      <c r="G27" s="407"/>
      <c r="H27" s="407"/>
      <c r="I27" s="407"/>
      <c r="J27" s="407"/>
      <c r="K27" s="107"/>
    </row>
    <row r="28" spans="2:11" ht="9" customHeight="1" thickBot="1">
      <c r="B28" s="124"/>
      <c r="C28" s="125"/>
      <c r="D28" s="125"/>
      <c r="E28" s="125"/>
      <c r="F28" s="125"/>
      <c r="G28" s="125"/>
      <c r="H28" s="125"/>
      <c r="I28" s="125"/>
      <c r="J28" s="125"/>
      <c r="K28" s="126"/>
    </row>
    <row r="29" spans="2:11" ht="12" customHeight="1"/>
    <row r="30" spans="2:11" ht="12" customHeight="1"/>
    <row r="31" spans="2:11" ht="12" customHeight="1">
      <c r="C31" s="231"/>
    </row>
    <row r="32" spans="2: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sheetData>
  <mergeCells count="7">
    <mergeCell ref="D26:J26"/>
    <mergeCell ref="D25:J25"/>
    <mergeCell ref="D27:J27"/>
    <mergeCell ref="C22:G22"/>
    <mergeCell ref="D6:E6"/>
    <mergeCell ref="F6:G6"/>
    <mergeCell ref="C21:G21"/>
  </mergeCells>
  <printOptions horizontalCentered="1"/>
  <pageMargins left="0.39370078740157483" right="0.39370078740157483" top="0.39370078740157483" bottom="0.78740157480314965" header="0.31496062992125984" footer="0.51181102362204722"/>
  <pageSetup paperSize="9" scale="82" orientation="landscape" r:id="rId1"/>
  <headerFooter alignWithMargins="0">
    <oddHeader>&amp;R&amp;16&amp;G</oddHeader>
    <oddFooter>&amp;CSeite 2</oddFooter>
  </headerFooter>
  <customProperties>
    <customPr name="_pios_id" r:id="rId2"/>
  </customProperties>
  <ignoredErrors>
    <ignoredError sqref="E9" formula="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rgb="FF92D050"/>
    <pageSetUpPr fitToPage="1"/>
  </sheetPr>
  <dimension ref="B1:W86"/>
  <sheetViews>
    <sheetView showGridLines="0" zoomScaleNormal="100" zoomScaleSheetLayoutView="100" workbookViewId="0">
      <selection activeCell="E58" sqref="E58"/>
    </sheetView>
  </sheetViews>
  <sheetFormatPr baseColWidth="10" defaultColWidth="6.33203125" defaultRowHeight="15" customHeight="1"/>
  <cols>
    <col min="1" max="2" width="2" style="59" customWidth="1"/>
    <col min="3" max="3" width="28.33203125" style="59" customWidth="1"/>
    <col min="4" max="4" width="9.109375" style="59" customWidth="1"/>
    <col min="5" max="6" width="19.6640625" style="59" customWidth="1"/>
    <col min="7" max="7" width="20.88671875" style="59" customWidth="1"/>
    <col min="8" max="10" width="19.6640625" style="59" customWidth="1"/>
    <col min="11" max="11" width="2" style="59" customWidth="1"/>
    <col min="12" max="18" width="6.33203125" style="59"/>
    <col min="19" max="19" width="18.33203125" style="59" customWidth="1"/>
    <col min="20" max="16384" width="6.33203125" style="59"/>
  </cols>
  <sheetData>
    <row r="1" spans="2:23" ht="99" customHeight="1" thickBot="1"/>
    <row r="2" spans="2:23" ht="9" customHeight="1">
      <c r="B2" s="129"/>
      <c r="C2" s="131"/>
      <c r="D2" s="131"/>
      <c r="E2" s="131"/>
      <c r="F2" s="131"/>
      <c r="G2" s="131"/>
      <c r="H2" s="131"/>
      <c r="I2" s="131"/>
      <c r="J2" s="131"/>
      <c r="K2" s="139"/>
    </row>
    <row r="3" spans="2:23" ht="12" customHeight="1">
      <c r="B3" s="133"/>
      <c r="C3" s="413" t="s">
        <v>197</v>
      </c>
      <c r="D3" s="413"/>
      <c r="E3" s="413"/>
      <c r="F3" s="102"/>
      <c r="G3" s="102"/>
      <c r="H3" s="102"/>
      <c r="I3" s="102"/>
      <c r="J3" s="102"/>
      <c r="K3" s="134"/>
    </row>
    <row r="4" spans="2:23" ht="12" customHeight="1">
      <c r="B4" s="133"/>
      <c r="C4" s="104" t="s">
        <v>219</v>
      </c>
      <c r="D4" s="104"/>
      <c r="E4" s="104"/>
      <c r="F4" s="102"/>
      <c r="G4" s="102"/>
      <c r="H4" s="102"/>
      <c r="I4" s="102"/>
      <c r="J4" s="102"/>
      <c r="K4" s="134"/>
    </row>
    <row r="5" spans="2:23" ht="12" customHeight="1">
      <c r="B5" s="133"/>
      <c r="C5" s="4"/>
      <c r="D5" s="4"/>
      <c r="E5" s="4"/>
      <c r="F5" s="102"/>
      <c r="G5" s="102"/>
      <c r="H5" s="102"/>
      <c r="I5" s="102"/>
      <c r="J5" s="102"/>
      <c r="K5" s="134"/>
    </row>
    <row r="6" spans="2:23" ht="12" customHeight="1">
      <c r="B6" s="133"/>
      <c r="C6" s="102"/>
      <c r="D6" s="102"/>
      <c r="E6" s="151" t="s">
        <v>440</v>
      </c>
      <c r="F6" s="152"/>
      <c r="G6" s="152"/>
      <c r="H6" s="152"/>
      <c r="I6" s="152"/>
      <c r="J6" s="152"/>
      <c r="K6" s="134"/>
    </row>
    <row r="7" spans="2:23" ht="12" customHeight="1">
      <c r="B7" s="133"/>
      <c r="C7" s="115"/>
      <c r="D7" s="115"/>
      <c r="E7" s="127" t="s">
        <v>35</v>
      </c>
      <c r="F7" s="168" t="s">
        <v>10</v>
      </c>
      <c r="G7" s="169"/>
      <c r="H7" s="169"/>
      <c r="I7" s="233"/>
      <c r="J7" s="169"/>
      <c r="K7" s="145"/>
      <c r="L7" s="92"/>
      <c r="M7" s="92"/>
      <c r="N7" s="92"/>
      <c r="O7" s="92"/>
      <c r="P7" s="92"/>
      <c r="Q7" s="92"/>
      <c r="R7" s="92"/>
      <c r="S7" s="92"/>
      <c r="T7" s="92"/>
      <c r="U7" s="92"/>
      <c r="V7" s="92"/>
      <c r="W7" s="82"/>
    </row>
    <row r="8" spans="2:23" ht="34.5" customHeight="1">
      <c r="B8" s="133"/>
      <c r="C8" s="115"/>
      <c r="D8" s="115"/>
      <c r="E8" s="158"/>
      <c r="F8" s="414" t="s">
        <v>186</v>
      </c>
      <c r="G8" s="415"/>
      <c r="H8" s="414" t="s">
        <v>187</v>
      </c>
      <c r="I8" s="415"/>
      <c r="J8" s="172" t="s">
        <v>185</v>
      </c>
      <c r="K8" s="134"/>
    </row>
    <row r="9" spans="2:23" ht="12" customHeight="1">
      <c r="B9" s="133"/>
      <c r="C9" s="115"/>
      <c r="D9" s="115"/>
      <c r="E9" s="158"/>
      <c r="F9" s="411" t="s">
        <v>35</v>
      </c>
      <c r="G9" s="234" t="s">
        <v>10</v>
      </c>
      <c r="H9" s="416" t="s">
        <v>35</v>
      </c>
      <c r="I9" s="234" t="s">
        <v>10</v>
      </c>
      <c r="J9" s="232"/>
      <c r="K9" s="134"/>
      <c r="S9" s="192"/>
    </row>
    <row r="10" spans="2:23" ht="60" customHeight="1">
      <c r="B10" s="133"/>
      <c r="C10" s="148"/>
      <c r="D10" s="235"/>
      <c r="E10" s="158"/>
      <c r="F10" s="412"/>
      <c r="G10" s="171" t="s">
        <v>122</v>
      </c>
      <c r="H10" s="412"/>
      <c r="I10" s="171" t="s">
        <v>122</v>
      </c>
      <c r="J10" s="232"/>
      <c r="K10" s="134"/>
    </row>
    <row r="11" spans="2:23" ht="12" customHeight="1">
      <c r="B11" s="133"/>
      <c r="C11" s="78"/>
      <c r="D11" s="396"/>
      <c r="E11" s="398" t="str">
        <f>Einheit_Waehrung</f>
        <v>Mio. €</v>
      </c>
      <c r="F11" s="156" t="str">
        <f>E11</f>
        <v>Mio. €</v>
      </c>
      <c r="G11" s="156" t="str">
        <f>F11</f>
        <v>Mio. €</v>
      </c>
      <c r="H11" s="156" t="str">
        <f>E11</f>
        <v>Mio. €</v>
      </c>
      <c r="I11" s="156" t="str">
        <f>F11</f>
        <v>Mio. €</v>
      </c>
      <c r="J11" s="156" t="str">
        <f>G11</f>
        <v>Mio. €</v>
      </c>
      <c r="K11" s="134"/>
      <c r="S11" s="192"/>
    </row>
    <row r="12" spans="2:23" ht="12" customHeight="1">
      <c r="B12" s="133"/>
      <c r="C12" s="79" t="s">
        <v>7</v>
      </c>
      <c r="D12" s="397" t="s">
        <v>458</v>
      </c>
      <c r="E12" s="319">
        <f>E14+E16+E18+E20+E22+E24+E26+E28+E30+E32+E34+E36+E38+E40+E42+E44+E46+E48+E50+E52+E54+E56+E58+E60+E62+E64+E66+E68+E70+E72+E74+E76+E78+E80+E82</f>
        <v>1312.2419388999999</v>
      </c>
      <c r="F12" s="319">
        <f t="shared" ref="F12:I13" si="0">F14+F16+F18+F20+F22+F24+F26+F28+F30+F32+F34+F36+F38+F40+F42+F44+F46+F48+F50+F52+F54+F56+F58+F60+F62+F64+F66+F68+F70+F72+F74+F76+F78+F80+F82</f>
        <v>0</v>
      </c>
      <c r="G12" s="319">
        <f t="shared" si="0"/>
        <v>0</v>
      </c>
      <c r="H12" s="319">
        <f t="shared" si="0"/>
        <v>0</v>
      </c>
      <c r="I12" s="319">
        <f t="shared" si="0"/>
        <v>0</v>
      </c>
      <c r="J12" s="319">
        <f>J14+J26+J32+J34+J36+J40+J56+J58+J60+J16+J18+J20+J22+J24+J28+J30+J38+J42+J44+J46+J48+J50+J52+J54+J62+J64+J66+J68+J70+J72+J74+J76+J78+J80+J82</f>
        <v>1312.2419389000002</v>
      </c>
      <c r="K12" s="134"/>
      <c r="L12" s="188"/>
    </row>
    <row r="13" spans="2:23" ht="12" customHeight="1">
      <c r="B13" s="133"/>
      <c r="C13" s="78"/>
      <c r="D13" s="78" t="s">
        <v>459</v>
      </c>
      <c r="E13" s="237">
        <f>E15+E17+E19+E21+E23+E25+E27+E29+E31+E33+E35+E37+E39+E41+E43+E45+E47+E49+E51+E53+E55+E57+E59+E61+E63+E65+E67+E69+E71+E73+E75+E77+E79+E81+E83</f>
        <v>823.52266713000006</v>
      </c>
      <c r="F13" s="237">
        <f t="shared" si="0"/>
        <v>0</v>
      </c>
      <c r="G13" s="237">
        <f t="shared" si="0"/>
        <v>0</v>
      </c>
      <c r="H13" s="237">
        <f>H15+H17+H19+H21+H23+H25+H27+H29+H31+H33+H35+H37+H39+H41+H43+H45+H47+H49+H51+H53+H55+H57+H59+H61+H63+H65+H67+H69+H71+H73+H75+H77+H79+H81+H83</f>
        <v>0</v>
      </c>
      <c r="I13" s="237">
        <f t="shared" si="0"/>
        <v>0</v>
      </c>
      <c r="J13" s="237">
        <f>J15+J27+J33+J35+J37+J41+J57+J59+J61+J17+J19+J21+J23+J25+J29+J31+J39+J43+J45+J47+J49+J51+J53+J55+J63+J65+J67+J69+J71+J73+J75+J77+J79+J81+J83</f>
        <v>823.52266713000006</v>
      </c>
      <c r="K13" s="134"/>
    </row>
    <row r="14" spans="2:23" ht="12" customHeight="1">
      <c r="B14" s="133"/>
      <c r="C14" s="78" t="s">
        <v>31</v>
      </c>
      <c r="D14" s="78" t="str">
        <f>D12</f>
        <v>Q1 2026</v>
      </c>
      <c r="E14" s="321">
        <v>139.28298982999999</v>
      </c>
      <c r="F14" s="321">
        <v>0</v>
      </c>
      <c r="G14" s="321">
        <v>0</v>
      </c>
      <c r="H14" s="321">
        <v>0</v>
      </c>
      <c r="I14" s="321">
        <v>0</v>
      </c>
      <c r="J14" s="321">
        <v>139.28298982999999</v>
      </c>
      <c r="K14" s="134"/>
    </row>
    <row r="15" spans="2:23" ht="12" customHeight="1">
      <c r="B15" s="133"/>
      <c r="C15" s="78"/>
      <c r="D15" s="78" t="str">
        <f>D13</f>
        <v>Q1 2025</v>
      </c>
      <c r="E15" s="237">
        <v>289.2405526</v>
      </c>
      <c r="F15" s="237">
        <v>0</v>
      </c>
      <c r="G15" s="237">
        <v>0</v>
      </c>
      <c r="H15" s="237">
        <v>0</v>
      </c>
      <c r="I15" s="237">
        <v>0</v>
      </c>
      <c r="J15" s="237">
        <v>289.2405526</v>
      </c>
      <c r="K15" s="134"/>
    </row>
    <row r="16" spans="2:23" ht="12" customHeight="1">
      <c r="B16" s="133"/>
      <c r="C16" s="78" t="s">
        <v>3</v>
      </c>
      <c r="D16" s="78" t="str">
        <f t="shared" ref="D16:D79" si="1">D14</f>
        <v>Q1 2026</v>
      </c>
      <c r="E16" s="321">
        <v>100</v>
      </c>
      <c r="F16" s="321">
        <v>0</v>
      </c>
      <c r="G16" s="321">
        <v>0</v>
      </c>
      <c r="H16" s="321">
        <v>0</v>
      </c>
      <c r="I16" s="321">
        <v>0</v>
      </c>
      <c r="J16" s="321">
        <v>100</v>
      </c>
      <c r="K16" s="134"/>
    </row>
    <row r="17" spans="2:11" ht="12" customHeight="1">
      <c r="B17" s="133"/>
      <c r="C17" s="78"/>
      <c r="D17" s="78" t="str">
        <f t="shared" si="1"/>
        <v>Q1 2025</v>
      </c>
      <c r="E17" s="237"/>
      <c r="F17" s="237">
        <v>0</v>
      </c>
      <c r="G17" s="237">
        <v>0</v>
      </c>
      <c r="H17" s="237">
        <v>0</v>
      </c>
      <c r="I17" s="237">
        <v>0</v>
      </c>
      <c r="J17" s="237">
        <v>0</v>
      </c>
      <c r="K17" s="134"/>
    </row>
    <row r="18" spans="2:11" ht="12" hidden="1" customHeight="1">
      <c r="B18" s="133"/>
      <c r="C18" s="78" t="s">
        <v>188</v>
      </c>
      <c r="D18" s="78" t="str">
        <f t="shared" si="1"/>
        <v>Q1 2026</v>
      </c>
      <c r="E18" s="321"/>
      <c r="F18" s="321">
        <v>0</v>
      </c>
      <c r="G18" s="321">
        <v>0</v>
      </c>
      <c r="H18" s="321">
        <v>0</v>
      </c>
      <c r="I18" s="321">
        <v>0</v>
      </c>
      <c r="J18" s="321">
        <v>0</v>
      </c>
      <c r="K18" s="134"/>
    </row>
    <row r="19" spans="2:11" ht="12" hidden="1" customHeight="1">
      <c r="B19" s="133"/>
      <c r="C19" s="78"/>
      <c r="D19" s="78" t="str">
        <f t="shared" si="1"/>
        <v>Q1 2025</v>
      </c>
      <c r="E19" s="236"/>
      <c r="F19" s="237">
        <v>0</v>
      </c>
      <c r="G19" s="237">
        <v>0</v>
      </c>
      <c r="H19" s="237">
        <v>0</v>
      </c>
      <c r="I19" s="237">
        <v>0</v>
      </c>
      <c r="J19" s="237">
        <v>0</v>
      </c>
      <c r="K19" s="134"/>
    </row>
    <row r="20" spans="2:11" ht="12" hidden="1" customHeight="1">
      <c r="B20" s="133"/>
      <c r="C20" s="78" t="s">
        <v>142</v>
      </c>
      <c r="D20" s="78" t="str">
        <f t="shared" si="1"/>
        <v>Q1 2026</v>
      </c>
      <c r="E20" s="321"/>
      <c r="F20" s="321">
        <v>0</v>
      </c>
      <c r="G20" s="321">
        <v>0</v>
      </c>
      <c r="H20" s="321">
        <v>0</v>
      </c>
      <c r="I20" s="321">
        <v>0</v>
      </c>
      <c r="J20" s="321">
        <v>0</v>
      </c>
      <c r="K20" s="134"/>
    </row>
    <row r="21" spans="2:11" ht="12" hidden="1" customHeight="1">
      <c r="B21" s="133"/>
      <c r="C21" s="78"/>
      <c r="D21" s="78" t="str">
        <f t="shared" si="1"/>
        <v>Q1 2025</v>
      </c>
      <c r="E21" s="236"/>
      <c r="F21" s="237">
        <v>0</v>
      </c>
      <c r="G21" s="237">
        <v>0</v>
      </c>
      <c r="H21" s="237">
        <v>0</v>
      </c>
      <c r="I21" s="237">
        <v>0</v>
      </c>
      <c r="J21" s="237">
        <v>0</v>
      </c>
      <c r="K21" s="134"/>
    </row>
    <row r="22" spans="2:11" ht="12" hidden="1" customHeight="1">
      <c r="B22" s="133"/>
      <c r="C22" s="78" t="s">
        <v>189</v>
      </c>
      <c r="D22" s="78" t="str">
        <f t="shared" si="1"/>
        <v>Q1 2026</v>
      </c>
      <c r="E22" s="321"/>
      <c r="F22" s="321">
        <v>0</v>
      </c>
      <c r="G22" s="321">
        <v>0</v>
      </c>
      <c r="H22" s="321">
        <v>0</v>
      </c>
      <c r="I22" s="321">
        <v>0</v>
      </c>
      <c r="J22" s="321">
        <v>0</v>
      </c>
      <c r="K22" s="134"/>
    </row>
    <row r="23" spans="2:11" ht="12" hidden="1" customHeight="1">
      <c r="B23" s="133"/>
      <c r="C23" s="78"/>
      <c r="D23" s="78" t="str">
        <f t="shared" si="1"/>
        <v>Q1 2025</v>
      </c>
      <c r="E23" s="236"/>
      <c r="F23" s="237">
        <v>0</v>
      </c>
      <c r="G23" s="237">
        <v>0</v>
      </c>
      <c r="H23" s="237">
        <v>0</v>
      </c>
      <c r="I23" s="237">
        <v>0</v>
      </c>
      <c r="J23" s="237">
        <v>0</v>
      </c>
      <c r="K23" s="134"/>
    </row>
    <row r="24" spans="2:11" ht="12" hidden="1" customHeight="1">
      <c r="B24" s="133"/>
      <c r="C24" s="78" t="s">
        <v>129</v>
      </c>
      <c r="D24" s="78" t="str">
        <f t="shared" si="1"/>
        <v>Q1 2026</v>
      </c>
      <c r="E24" s="321"/>
      <c r="F24" s="321">
        <v>0</v>
      </c>
      <c r="G24" s="321">
        <v>0</v>
      </c>
      <c r="H24" s="321">
        <v>0</v>
      </c>
      <c r="I24" s="321">
        <v>0</v>
      </c>
      <c r="J24" s="321">
        <v>0</v>
      </c>
      <c r="K24" s="134"/>
    </row>
    <row r="25" spans="2:11" ht="12" hidden="1" customHeight="1">
      <c r="B25" s="133"/>
      <c r="C25" s="78"/>
      <c r="D25" s="78" t="str">
        <f t="shared" si="1"/>
        <v>Q1 2025</v>
      </c>
      <c r="E25" s="236"/>
      <c r="F25" s="237">
        <v>0</v>
      </c>
      <c r="G25" s="237">
        <v>0</v>
      </c>
      <c r="H25" s="237">
        <v>0</v>
      </c>
      <c r="I25" s="237">
        <v>0</v>
      </c>
      <c r="J25" s="237">
        <v>0</v>
      </c>
      <c r="K25" s="134"/>
    </row>
    <row r="26" spans="2:11" ht="12" customHeight="1">
      <c r="B26" s="133"/>
      <c r="C26" s="78" t="s">
        <v>130</v>
      </c>
      <c r="D26" s="78" t="str">
        <f t="shared" si="1"/>
        <v>Q1 2026</v>
      </c>
      <c r="E26" s="321">
        <v>67.608949069999994</v>
      </c>
      <c r="F26" s="321">
        <v>0</v>
      </c>
      <c r="G26" s="321">
        <v>0</v>
      </c>
      <c r="H26" s="321">
        <v>0</v>
      </c>
      <c r="I26" s="321">
        <v>0</v>
      </c>
      <c r="J26" s="321">
        <v>67.608949069999994</v>
      </c>
      <c r="K26" s="134"/>
    </row>
    <row r="27" spans="2:11" ht="12" customHeight="1">
      <c r="B27" s="133"/>
      <c r="C27" s="78"/>
      <c r="D27" s="78" t="str">
        <f t="shared" si="1"/>
        <v>Q1 2025</v>
      </c>
      <c r="E27" s="237">
        <v>63.93211453</v>
      </c>
      <c r="F27" s="237">
        <v>0</v>
      </c>
      <c r="G27" s="237">
        <v>0</v>
      </c>
      <c r="H27" s="237">
        <v>0</v>
      </c>
      <c r="I27" s="237">
        <v>0</v>
      </c>
      <c r="J27" s="237">
        <v>63.93211453</v>
      </c>
      <c r="K27" s="134"/>
    </row>
    <row r="28" spans="2:11" ht="12" hidden="1" customHeight="1">
      <c r="B28" s="133"/>
      <c r="C28" s="78" t="s">
        <v>158</v>
      </c>
      <c r="D28" s="78" t="str">
        <f t="shared" si="1"/>
        <v>Q1 2026</v>
      </c>
      <c r="E28" s="321"/>
      <c r="F28" s="321">
        <v>0</v>
      </c>
      <c r="G28" s="321">
        <v>0</v>
      </c>
      <c r="H28" s="321">
        <v>0</v>
      </c>
      <c r="I28" s="321">
        <v>0</v>
      </c>
      <c r="J28" s="321">
        <v>0</v>
      </c>
      <c r="K28" s="134"/>
    </row>
    <row r="29" spans="2:11" ht="12" hidden="1" customHeight="1">
      <c r="B29" s="133"/>
      <c r="C29" s="78"/>
      <c r="D29" s="78" t="str">
        <f t="shared" si="1"/>
        <v>Q1 2025</v>
      </c>
      <c r="E29" s="236"/>
      <c r="F29" s="237">
        <v>0</v>
      </c>
      <c r="G29" s="237">
        <v>0</v>
      </c>
      <c r="H29" s="237">
        <v>0</v>
      </c>
      <c r="I29" s="237">
        <v>0</v>
      </c>
      <c r="J29" s="237">
        <v>0</v>
      </c>
      <c r="K29" s="134"/>
    </row>
    <row r="30" spans="2:11" ht="12" hidden="1" customHeight="1">
      <c r="B30" s="133"/>
      <c r="C30" s="78" t="s">
        <v>143</v>
      </c>
      <c r="D30" s="78" t="str">
        <f t="shared" si="1"/>
        <v>Q1 2026</v>
      </c>
      <c r="E30" s="321"/>
      <c r="F30" s="321">
        <v>0</v>
      </c>
      <c r="G30" s="321">
        <v>0</v>
      </c>
      <c r="H30" s="321">
        <v>0</v>
      </c>
      <c r="I30" s="321">
        <v>0</v>
      </c>
      <c r="J30" s="321">
        <v>0</v>
      </c>
      <c r="K30" s="134"/>
    </row>
    <row r="31" spans="2:11" ht="12" hidden="1" customHeight="1">
      <c r="B31" s="133"/>
      <c r="C31" s="78"/>
      <c r="D31" s="78" t="str">
        <f t="shared" si="1"/>
        <v>Q1 2025</v>
      </c>
      <c r="E31" s="236"/>
      <c r="F31" s="237">
        <v>0</v>
      </c>
      <c r="G31" s="237">
        <v>0</v>
      </c>
      <c r="H31" s="237">
        <v>0</v>
      </c>
      <c r="I31" s="237">
        <v>0</v>
      </c>
      <c r="J31" s="237">
        <v>0</v>
      </c>
      <c r="K31" s="134"/>
    </row>
    <row r="32" spans="2:11" ht="12" customHeight="1">
      <c r="B32" s="133"/>
      <c r="C32" s="78" t="s">
        <v>174</v>
      </c>
      <c r="D32" s="78" t="str">
        <f t="shared" si="1"/>
        <v>Q1 2026</v>
      </c>
      <c r="E32" s="321">
        <v>75</v>
      </c>
      <c r="F32" s="321">
        <v>0</v>
      </c>
      <c r="G32" s="321">
        <v>0</v>
      </c>
      <c r="H32" s="321">
        <v>0</v>
      </c>
      <c r="I32" s="321">
        <v>0</v>
      </c>
      <c r="J32" s="321">
        <v>75</v>
      </c>
      <c r="K32" s="134"/>
    </row>
    <row r="33" spans="2:11" ht="12" customHeight="1">
      <c r="B33" s="133"/>
      <c r="C33" s="78"/>
      <c r="D33" s="78" t="str">
        <f t="shared" si="1"/>
        <v>Q1 2025</v>
      </c>
      <c r="E33" s="237">
        <v>75</v>
      </c>
      <c r="F33" s="237">
        <v>0</v>
      </c>
      <c r="G33" s="237">
        <v>0</v>
      </c>
      <c r="H33" s="237">
        <v>0</v>
      </c>
      <c r="I33" s="237">
        <v>0</v>
      </c>
      <c r="J33" s="237">
        <v>75</v>
      </c>
      <c r="K33" s="134"/>
    </row>
    <row r="34" spans="2:11" ht="12" hidden="1" customHeight="1">
      <c r="B34" s="133"/>
      <c r="C34" s="78" t="s">
        <v>131</v>
      </c>
      <c r="D34" s="78" t="str">
        <f t="shared" si="1"/>
        <v>Q1 2026</v>
      </c>
      <c r="E34" s="321"/>
      <c r="F34" s="321">
        <v>0</v>
      </c>
      <c r="G34" s="321">
        <v>0</v>
      </c>
      <c r="H34" s="321">
        <v>0</v>
      </c>
      <c r="I34" s="321">
        <v>0</v>
      </c>
      <c r="J34" s="321">
        <v>0</v>
      </c>
      <c r="K34" s="134"/>
    </row>
    <row r="35" spans="2:11" ht="12" hidden="1" customHeight="1">
      <c r="B35" s="133"/>
      <c r="C35" s="78"/>
      <c r="D35" s="78" t="str">
        <f t="shared" si="1"/>
        <v>Q1 2025</v>
      </c>
      <c r="E35" s="237"/>
      <c r="F35" s="237">
        <v>0</v>
      </c>
      <c r="G35" s="237">
        <v>0</v>
      </c>
      <c r="H35" s="237">
        <v>0</v>
      </c>
      <c r="I35" s="237">
        <v>0</v>
      </c>
      <c r="J35" s="237">
        <v>0</v>
      </c>
      <c r="K35" s="134"/>
    </row>
    <row r="36" spans="2:11" ht="12" customHeight="1">
      <c r="B36" s="133"/>
      <c r="C36" s="78" t="s">
        <v>190</v>
      </c>
      <c r="D36" s="78" t="str">
        <f t="shared" si="1"/>
        <v>Q1 2026</v>
      </c>
      <c r="E36" s="321">
        <v>25</v>
      </c>
      <c r="F36" s="321">
        <v>0</v>
      </c>
      <c r="G36" s="321">
        <v>0</v>
      </c>
      <c r="H36" s="321">
        <v>0</v>
      </c>
      <c r="I36" s="321">
        <v>0</v>
      </c>
      <c r="J36" s="321">
        <v>25</v>
      </c>
      <c r="K36" s="134"/>
    </row>
    <row r="37" spans="2:11" ht="12" customHeight="1">
      <c r="B37" s="133"/>
      <c r="C37" s="78"/>
      <c r="D37" s="78" t="str">
        <f t="shared" si="1"/>
        <v>Q1 2025</v>
      </c>
      <c r="E37" s="237">
        <v>25</v>
      </c>
      <c r="F37" s="237">
        <v>0</v>
      </c>
      <c r="G37" s="237">
        <v>0</v>
      </c>
      <c r="H37" s="237">
        <v>0</v>
      </c>
      <c r="I37" s="237">
        <v>0</v>
      </c>
      <c r="J37" s="237">
        <v>25</v>
      </c>
      <c r="K37" s="134"/>
    </row>
    <row r="38" spans="2:11" ht="12" hidden="1" customHeight="1">
      <c r="B38" s="133"/>
      <c r="C38" s="78" t="s">
        <v>156</v>
      </c>
      <c r="D38" s="78" t="str">
        <f t="shared" si="1"/>
        <v>Q1 2026</v>
      </c>
      <c r="E38" s="321"/>
      <c r="F38" s="321">
        <v>0</v>
      </c>
      <c r="G38" s="321">
        <v>0</v>
      </c>
      <c r="H38" s="321">
        <v>0</v>
      </c>
      <c r="I38" s="321">
        <v>0</v>
      </c>
      <c r="J38" s="321">
        <v>0</v>
      </c>
      <c r="K38" s="134"/>
    </row>
    <row r="39" spans="2:11" ht="12" hidden="1" customHeight="1">
      <c r="B39" s="133"/>
      <c r="C39" s="78"/>
      <c r="D39" s="78" t="str">
        <f t="shared" si="1"/>
        <v>Q1 2025</v>
      </c>
      <c r="E39" s="236"/>
      <c r="F39" s="237">
        <v>0</v>
      </c>
      <c r="G39" s="237">
        <v>0</v>
      </c>
      <c r="H39" s="237">
        <v>0</v>
      </c>
      <c r="I39" s="237">
        <v>0</v>
      </c>
      <c r="J39" s="237">
        <v>0</v>
      </c>
      <c r="K39" s="134"/>
    </row>
    <row r="40" spans="2:11" ht="12" customHeight="1">
      <c r="B40" s="133"/>
      <c r="C40" s="78" t="s">
        <v>144</v>
      </c>
      <c r="D40" s="78" t="str">
        <f t="shared" si="1"/>
        <v>Q1 2026</v>
      </c>
      <c r="E40" s="321">
        <v>240</v>
      </c>
      <c r="F40" s="321">
        <v>0</v>
      </c>
      <c r="G40" s="321">
        <v>0</v>
      </c>
      <c r="H40" s="321">
        <v>0</v>
      </c>
      <c r="I40" s="321">
        <v>0</v>
      </c>
      <c r="J40" s="321">
        <v>240</v>
      </c>
      <c r="K40" s="134"/>
    </row>
    <row r="41" spans="2:11" ht="12" customHeight="1">
      <c r="B41" s="133"/>
      <c r="C41" s="78"/>
      <c r="D41" s="78" t="str">
        <f t="shared" si="1"/>
        <v>Q1 2025</v>
      </c>
      <c r="E41" s="237">
        <v>100</v>
      </c>
      <c r="F41" s="237">
        <v>0</v>
      </c>
      <c r="G41" s="237">
        <v>0</v>
      </c>
      <c r="H41" s="237">
        <v>0</v>
      </c>
      <c r="I41" s="237">
        <v>0</v>
      </c>
      <c r="J41" s="237">
        <v>100</v>
      </c>
      <c r="K41" s="134"/>
    </row>
    <row r="42" spans="2:11" ht="12" hidden="1" customHeight="1">
      <c r="B42" s="133"/>
      <c r="C42" s="78" t="s">
        <v>191</v>
      </c>
      <c r="D42" s="78" t="str">
        <f t="shared" si="1"/>
        <v>Q1 2026</v>
      </c>
      <c r="E42" s="321"/>
      <c r="F42" s="321">
        <v>0</v>
      </c>
      <c r="G42" s="321">
        <v>0</v>
      </c>
      <c r="H42" s="321">
        <v>0</v>
      </c>
      <c r="I42" s="321">
        <v>0</v>
      </c>
      <c r="J42" s="321">
        <v>0</v>
      </c>
      <c r="K42" s="134"/>
    </row>
    <row r="43" spans="2:11" ht="12" hidden="1" customHeight="1">
      <c r="B43" s="133"/>
      <c r="C43" s="78"/>
      <c r="D43" s="78" t="str">
        <f t="shared" si="1"/>
        <v>Q1 2025</v>
      </c>
      <c r="E43" s="236"/>
      <c r="F43" s="237">
        <v>0</v>
      </c>
      <c r="G43" s="237">
        <v>0</v>
      </c>
      <c r="H43" s="237">
        <v>0</v>
      </c>
      <c r="I43" s="237">
        <v>0</v>
      </c>
      <c r="J43" s="237">
        <v>0</v>
      </c>
      <c r="K43" s="134"/>
    </row>
    <row r="44" spans="2:11" ht="12" hidden="1" customHeight="1">
      <c r="B44" s="133"/>
      <c r="C44" s="78" t="s">
        <v>133</v>
      </c>
      <c r="D44" s="78" t="str">
        <f t="shared" si="1"/>
        <v>Q1 2026</v>
      </c>
      <c r="E44" s="321"/>
      <c r="F44" s="321">
        <v>0</v>
      </c>
      <c r="G44" s="321">
        <v>0</v>
      </c>
      <c r="H44" s="321">
        <v>0</v>
      </c>
      <c r="I44" s="321">
        <v>0</v>
      </c>
      <c r="J44" s="321">
        <v>0</v>
      </c>
      <c r="K44" s="134"/>
    </row>
    <row r="45" spans="2:11" ht="12" hidden="1" customHeight="1">
      <c r="B45" s="133"/>
      <c r="C45" s="78"/>
      <c r="D45" s="78" t="str">
        <f t="shared" si="1"/>
        <v>Q1 2025</v>
      </c>
      <c r="E45" s="236"/>
      <c r="F45" s="237">
        <v>0</v>
      </c>
      <c r="G45" s="237">
        <v>0</v>
      </c>
      <c r="H45" s="237">
        <v>0</v>
      </c>
      <c r="I45" s="237">
        <v>0</v>
      </c>
      <c r="J45" s="237">
        <v>0</v>
      </c>
      <c r="K45" s="134"/>
    </row>
    <row r="46" spans="2:11" ht="12" customHeight="1">
      <c r="B46" s="133"/>
      <c r="C46" s="78" t="s">
        <v>134</v>
      </c>
      <c r="D46" s="78" t="str">
        <f t="shared" si="1"/>
        <v>Q1 2026</v>
      </c>
      <c r="E46" s="321">
        <v>500</v>
      </c>
      <c r="F46" s="321">
        <v>0</v>
      </c>
      <c r="G46" s="321">
        <v>0</v>
      </c>
      <c r="H46" s="321">
        <v>0</v>
      </c>
      <c r="I46" s="321">
        <v>0</v>
      </c>
      <c r="J46" s="321">
        <v>500</v>
      </c>
      <c r="K46" s="134"/>
    </row>
    <row r="47" spans="2:11" ht="12" customHeight="1">
      <c r="B47" s="133"/>
      <c r="C47" s="78"/>
      <c r="D47" s="78" t="str">
        <f t="shared" si="1"/>
        <v>Q1 2025</v>
      </c>
      <c r="E47" s="237">
        <v>0</v>
      </c>
      <c r="F47" s="237">
        <v>0</v>
      </c>
      <c r="G47" s="237">
        <v>0</v>
      </c>
      <c r="H47" s="237">
        <v>0</v>
      </c>
      <c r="I47" s="237">
        <v>0</v>
      </c>
      <c r="J47" s="237">
        <v>0</v>
      </c>
      <c r="K47" s="134"/>
    </row>
    <row r="48" spans="2:11" ht="12" hidden="1" customHeight="1">
      <c r="B48" s="133"/>
      <c r="C48" s="78" t="s">
        <v>138</v>
      </c>
      <c r="D48" s="78" t="str">
        <f t="shared" si="1"/>
        <v>Q1 2026</v>
      </c>
      <c r="E48" s="321"/>
      <c r="F48" s="321">
        <v>0</v>
      </c>
      <c r="G48" s="321">
        <v>0</v>
      </c>
      <c r="H48" s="321">
        <v>0</v>
      </c>
      <c r="I48" s="321">
        <v>0</v>
      </c>
      <c r="J48" s="321">
        <v>0</v>
      </c>
      <c r="K48" s="134"/>
    </row>
    <row r="49" spans="2:11" ht="12" hidden="1" customHeight="1">
      <c r="B49" s="133"/>
      <c r="C49" s="78"/>
      <c r="D49" s="78" t="str">
        <f t="shared" si="1"/>
        <v>Q1 2025</v>
      </c>
      <c r="E49" s="236"/>
      <c r="F49" s="237">
        <v>0</v>
      </c>
      <c r="G49" s="237">
        <v>0</v>
      </c>
      <c r="H49" s="237">
        <v>0</v>
      </c>
      <c r="I49" s="237">
        <v>0</v>
      </c>
      <c r="J49" s="237">
        <v>0</v>
      </c>
      <c r="K49" s="134"/>
    </row>
    <row r="50" spans="2:11" ht="12" hidden="1" customHeight="1">
      <c r="B50" s="133"/>
      <c r="C50" s="78" t="s">
        <v>135</v>
      </c>
      <c r="D50" s="78" t="str">
        <f t="shared" si="1"/>
        <v>Q1 2026</v>
      </c>
      <c r="E50" s="321"/>
      <c r="F50" s="321">
        <v>0</v>
      </c>
      <c r="G50" s="321">
        <v>0</v>
      </c>
      <c r="H50" s="321">
        <v>0</v>
      </c>
      <c r="I50" s="321">
        <v>0</v>
      </c>
      <c r="J50" s="321">
        <v>0</v>
      </c>
      <c r="K50" s="134"/>
    </row>
    <row r="51" spans="2:11" ht="12" hidden="1" customHeight="1">
      <c r="B51" s="133"/>
      <c r="C51" s="78"/>
      <c r="D51" s="78" t="str">
        <f t="shared" si="1"/>
        <v>Q1 2025</v>
      </c>
      <c r="E51" s="236"/>
      <c r="F51" s="237">
        <v>0</v>
      </c>
      <c r="G51" s="237">
        <v>0</v>
      </c>
      <c r="H51" s="237">
        <v>0</v>
      </c>
      <c r="I51" s="237">
        <v>0</v>
      </c>
      <c r="J51" s="237">
        <v>0</v>
      </c>
      <c r="K51" s="134"/>
    </row>
    <row r="52" spans="2:11" ht="12" hidden="1" customHeight="1">
      <c r="B52" s="133"/>
      <c r="C52" s="78" t="s">
        <v>146</v>
      </c>
      <c r="D52" s="78" t="str">
        <f t="shared" si="1"/>
        <v>Q1 2026</v>
      </c>
      <c r="E52" s="321"/>
      <c r="F52" s="321">
        <v>0</v>
      </c>
      <c r="G52" s="321">
        <v>0</v>
      </c>
      <c r="H52" s="321">
        <v>0</v>
      </c>
      <c r="I52" s="321">
        <v>0</v>
      </c>
      <c r="J52" s="321">
        <v>0</v>
      </c>
      <c r="K52" s="134"/>
    </row>
    <row r="53" spans="2:11" ht="12" hidden="1" customHeight="1">
      <c r="B53" s="133"/>
      <c r="C53" s="78"/>
      <c r="D53" s="78" t="str">
        <f t="shared" si="1"/>
        <v>Q1 2025</v>
      </c>
      <c r="E53" s="236"/>
      <c r="F53" s="237">
        <v>0</v>
      </c>
      <c r="G53" s="237">
        <v>0</v>
      </c>
      <c r="H53" s="237">
        <v>0</v>
      </c>
      <c r="I53" s="237">
        <v>0</v>
      </c>
      <c r="J53" s="237">
        <v>0</v>
      </c>
      <c r="K53" s="134"/>
    </row>
    <row r="54" spans="2:11" ht="12" hidden="1" customHeight="1">
      <c r="B54" s="133"/>
      <c r="C54" s="78" t="s">
        <v>136</v>
      </c>
      <c r="D54" s="78" t="str">
        <f t="shared" si="1"/>
        <v>Q1 2026</v>
      </c>
      <c r="E54" s="321"/>
      <c r="F54" s="321">
        <v>0</v>
      </c>
      <c r="G54" s="321">
        <v>0</v>
      </c>
      <c r="H54" s="321">
        <v>0</v>
      </c>
      <c r="I54" s="321">
        <v>0</v>
      </c>
      <c r="J54" s="321">
        <v>0</v>
      </c>
      <c r="K54" s="134"/>
    </row>
    <row r="55" spans="2:11" ht="12" hidden="1" customHeight="1">
      <c r="B55" s="133"/>
      <c r="C55" s="78"/>
      <c r="D55" s="78" t="str">
        <f t="shared" si="1"/>
        <v>Q1 2025</v>
      </c>
      <c r="E55" s="236"/>
      <c r="F55" s="237">
        <v>0</v>
      </c>
      <c r="G55" s="237">
        <v>0</v>
      </c>
      <c r="H55" s="237">
        <v>0</v>
      </c>
      <c r="I55" s="237">
        <v>0</v>
      </c>
      <c r="J55" s="237">
        <v>0</v>
      </c>
      <c r="K55" s="134"/>
    </row>
    <row r="56" spans="2:11" ht="12" hidden="1" customHeight="1">
      <c r="B56" s="133"/>
      <c r="C56" s="78" t="s">
        <v>159</v>
      </c>
      <c r="D56" s="78" t="str">
        <f t="shared" si="1"/>
        <v>Q1 2026</v>
      </c>
      <c r="E56" s="321"/>
      <c r="F56" s="321">
        <v>0</v>
      </c>
      <c r="G56" s="321">
        <v>0</v>
      </c>
      <c r="H56" s="321">
        <v>0</v>
      </c>
      <c r="I56" s="321">
        <v>0</v>
      </c>
      <c r="J56" s="321">
        <v>0</v>
      </c>
      <c r="K56" s="134"/>
    </row>
    <row r="57" spans="2:11" ht="12" hidden="1" customHeight="1">
      <c r="B57" s="133"/>
      <c r="C57" s="78"/>
      <c r="D57" s="78" t="str">
        <f t="shared" si="1"/>
        <v>Q1 2025</v>
      </c>
      <c r="E57" s="237"/>
      <c r="F57" s="237">
        <v>0</v>
      </c>
      <c r="G57" s="237">
        <v>0</v>
      </c>
      <c r="H57" s="237">
        <v>0</v>
      </c>
      <c r="I57" s="237">
        <v>0</v>
      </c>
      <c r="J57" s="237">
        <v>0</v>
      </c>
      <c r="K57" s="134"/>
    </row>
    <row r="58" spans="2:11" ht="12" customHeight="1">
      <c r="B58" s="133"/>
      <c r="C58" s="78" t="s">
        <v>140</v>
      </c>
      <c r="D58" s="78" t="str">
        <f t="shared" si="1"/>
        <v>Q1 2026</v>
      </c>
      <c r="E58" s="321">
        <v>50</v>
      </c>
      <c r="F58" s="321">
        <v>0</v>
      </c>
      <c r="G58" s="321">
        <v>0</v>
      </c>
      <c r="H58" s="321">
        <v>0</v>
      </c>
      <c r="I58" s="321">
        <v>0</v>
      </c>
      <c r="J58" s="321">
        <v>50</v>
      </c>
      <c r="K58" s="134"/>
    </row>
    <row r="59" spans="2:11" ht="12" customHeight="1">
      <c r="B59" s="133"/>
      <c r="C59" s="78"/>
      <c r="D59" s="78" t="str">
        <f t="shared" si="1"/>
        <v>Q1 2025</v>
      </c>
      <c r="E59" s="237">
        <v>50</v>
      </c>
      <c r="F59" s="237">
        <v>0</v>
      </c>
      <c r="G59" s="237">
        <v>0</v>
      </c>
      <c r="H59" s="237">
        <v>0</v>
      </c>
      <c r="I59" s="237">
        <v>0</v>
      </c>
      <c r="J59" s="237">
        <v>50</v>
      </c>
      <c r="K59" s="134"/>
    </row>
    <row r="60" spans="2:11" ht="12" customHeight="1">
      <c r="B60" s="133"/>
      <c r="C60" s="78" t="s">
        <v>137</v>
      </c>
      <c r="D60" s="78" t="str">
        <f t="shared" si="1"/>
        <v>Q1 2026</v>
      </c>
      <c r="E60" s="321">
        <v>115.35</v>
      </c>
      <c r="F60" s="321">
        <v>0</v>
      </c>
      <c r="G60" s="321">
        <v>0</v>
      </c>
      <c r="H60" s="321">
        <v>0</v>
      </c>
      <c r="I60" s="321">
        <v>0</v>
      </c>
      <c r="J60" s="321">
        <v>115.35</v>
      </c>
      <c r="K60" s="134"/>
    </row>
    <row r="61" spans="2:11" ht="12" customHeight="1">
      <c r="B61" s="133"/>
      <c r="C61" s="78"/>
      <c r="D61" s="78" t="str">
        <f t="shared" si="1"/>
        <v>Q1 2025</v>
      </c>
      <c r="E61" s="237">
        <v>220.35</v>
      </c>
      <c r="F61" s="237">
        <v>0</v>
      </c>
      <c r="G61" s="237">
        <v>0</v>
      </c>
      <c r="H61" s="237">
        <v>0</v>
      </c>
      <c r="I61" s="237">
        <v>0</v>
      </c>
      <c r="J61" s="237">
        <v>220.35</v>
      </c>
      <c r="K61" s="134"/>
    </row>
    <row r="62" spans="2:11" ht="12" hidden="1" customHeight="1">
      <c r="B62" s="133"/>
      <c r="C62" s="78" t="s">
        <v>141</v>
      </c>
      <c r="D62" s="78" t="str">
        <f t="shared" si="1"/>
        <v>Q1 2026</v>
      </c>
      <c r="E62" s="321"/>
      <c r="F62" s="321">
        <v>0</v>
      </c>
      <c r="G62" s="321">
        <v>0</v>
      </c>
      <c r="H62" s="321">
        <v>0</v>
      </c>
      <c r="I62" s="321">
        <v>0</v>
      </c>
      <c r="J62" s="321">
        <v>0</v>
      </c>
      <c r="K62" s="134"/>
    </row>
    <row r="63" spans="2:11" ht="12" hidden="1" customHeight="1">
      <c r="B63" s="133"/>
      <c r="C63" s="78"/>
      <c r="D63" s="78" t="str">
        <f t="shared" si="1"/>
        <v>Q1 2025</v>
      </c>
      <c r="E63" s="236"/>
      <c r="F63" s="237">
        <v>0</v>
      </c>
      <c r="G63" s="237">
        <v>0</v>
      </c>
      <c r="H63" s="237">
        <v>0</v>
      </c>
      <c r="I63" s="237">
        <v>0</v>
      </c>
      <c r="J63" s="237">
        <v>0</v>
      </c>
      <c r="K63" s="134"/>
    </row>
    <row r="64" spans="2:11" ht="12" hidden="1" customHeight="1">
      <c r="B64" s="133"/>
      <c r="C64" s="78" t="s">
        <v>145</v>
      </c>
      <c r="D64" s="78" t="str">
        <f t="shared" si="1"/>
        <v>Q1 2026</v>
      </c>
      <c r="E64" s="321"/>
      <c r="F64" s="321">
        <v>0</v>
      </c>
      <c r="G64" s="321">
        <v>0</v>
      </c>
      <c r="H64" s="321">
        <v>0</v>
      </c>
      <c r="I64" s="321">
        <v>0</v>
      </c>
      <c r="J64" s="321">
        <v>0</v>
      </c>
      <c r="K64" s="134"/>
    </row>
    <row r="65" spans="2:11" ht="12" hidden="1" customHeight="1">
      <c r="B65" s="133"/>
      <c r="C65" s="78"/>
      <c r="D65" s="78" t="str">
        <f t="shared" si="1"/>
        <v>Q1 2025</v>
      </c>
      <c r="E65" s="236"/>
      <c r="F65" s="237">
        <v>0</v>
      </c>
      <c r="G65" s="237">
        <v>0</v>
      </c>
      <c r="H65" s="237">
        <v>0</v>
      </c>
      <c r="I65" s="237">
        <v>0</v>
      </c>
      <c r="J65" s="237">
        <v>0</v>
      </c>
      <c r="K65" s="134"/>
    </row>
    <row r="66" spans="2:11" ht="12" hidden="1" customHeight="1">
      <c r="B66" s="133"/>
      <c r="C66" s="78" t="s">
        <v>192</v>
      </c>
      <c r="D66" s="78" t="str">
        <f t="shared" si="1"/>
        <v>Q1 2026</v>
      </c>
      <c r="E66" s="321"/>
      <c r="F66" s="321">
        <v>0</v>
      </c>
      <c r="G66" s="321">
        <v>0</v>
      </c>
      <c r="H66" s="321">
        <v>0</v>
      </c>
      <c r="I66" s="321">
        <v>0</v>
      </c>
      <c r="J66" s="321">
        <v>0</v>
      </c>
      <c r="K66" s="134"/>
    </row>
    <row r="67" spans="2:11" ht="12" hidden="1" customHeight="1">
      <c r="B67" s="133"/>
      <c r="C67" s="78"/>
      <c r="D67" s="78" t="str">
        <f t="shared" si="1"/>
        <v>Q1 2025</v>
      </c>
      <c r="E67" s="236"/>
      <c r="F67" s="237">
        <v>0</v>
      </c>
      <c r="G67" s="237">
        <v>0</v>
      </c>
      <c r="H67" s="237">
        <v>0</v>
      </c>
      <c r="I67" s="237">
        <v>0</v>
      </c>
      <c r="J67" s="237">
        <v>0</v>
      </c>
      <c r="K67" s="134"/>
    </row>
    <row r="68" spans="2:11" ht="12" hidden="1" customHeight="1">
      <c r="B68" s="133"/>
      <c r="C68" s="78" t="s">
        <v>193</v>
      </c>
      <c r="D68" s="78" t="str">
        <f t="shared" si="1"/>
        <v>Q1 2026</v>
      </c>
      <c r="E68" s="321"/>
      <c r="F68" s="321">
        <v>0</v>
      </c>
      <c r="G68" s="321">
        <v>0</v>
      </c>
      <c r="H68" s="321">
        <v>0</v>
      </c>
      <c r="I68" s="321">
        <v>0</v>
      </c>
      <c r="J68" s="321">
        <v>0</v>
      </c>
      <c r="K68" s="134"/>
    </row>
    <row r="69" spans="2:11" ht="12" hidden="1" customHeight="1">
      <c r="B69" s="133"/>
      <c r="C69" s="78"/>
      <c r="D69" s="78" t="str">
        <f t="shared" si="1"/>
        <v>Q1 2025</v>
      </c>
      <c r="E69" s="236"/>
      <c r="F69" s="237">
        <v>0</v>
      </c>
      <c r="G69" s="237">
        <v>0</v>
      </c>
      <c r="H69" s="237">
        <v>0</v>
      </c>
      <c r="I69" s="237">
        <v>0</v>
      </c>
      <c r="J69" s="237">
        <v>0</v>
      </c>
      <c r="K69" s="134"/>
    </row>
    <row r="70" spans="2:11" ht="12" hidden="1" customHeight="1">
      <c r="B70" s="133"/>
      <c r="C70" s="78" t="s">
        <v>194</v>
      </c>
      <c r="D70" s="78" t="str">
        <f t="shared" si="1"/>
        <v>Q1 2026</v>
      </c>
      <c r="E70" s="321"/>
      <c r="F70" s="321">
        <v>0</v>
      </c>
      <c r="G70" s="321">
        <v>0</v>
      </c>
      <c r="H70" s="321">
        <v>0</v>
      </c>
      <c r="I70" s="321">
        <v>0</v>
      </c>
      <c r="J70" s="321">
        <v>0</v>
      </c>
      <c r="K70" s="134"/>
    </row>
    <row r="71" spans="2:11" ht="12" hidden="1" customHeight="1">
      <c r="B71" s="133"/>
      <c r="C71" s="78"/>
      <c r="D71" s="78" t="str">
        <f t="shared" si="1"/>
        <v>Q1 2025</v>
      </c>
      <c r="E71" s="236"/>
      <c r="F71" s="237">
        <v>0</v>
      </c>
      <c r="G71" s="237">
        <v>0</v>
      </c>
      <c r="H71" s="237">
        <v>0</v>
      </c>
      <c r="I71" s="237">
        <v>0</v>
      </c>
      <c r="J71" s="237">
        <v>0</v>
      </c>
      <c r="K71" s="134"/>
    </row>
    <row r="72" spans="2:11" ht="12" hidden="1" customHeight="1">
      <c r="B72" s="133"/>
      <c r="C72" s="78" t="s">
        <v>160</v>
      </c>
      <c r="D72" s="78" t="str">
        <f t="shared" si="1"/>
        <v>Q1 2026</v>
      </c>
      <c r="E72" s="321"/>
      <c r="F72" s="321">
        <v>0</v>
      </c>
      <c r="G72" s="321">
        <v>0</v>
      </c>
      <c r="H72" s="321">
        <v>0</v>
      </c>
      <c r="I72" s="321">
        <v>0</v>
      </c>
      <c r="J72" s="321">
        <v>0</v>
      </c>
      <c r="K72" s="134"/>
    </row>
    <row r="73" spans="2:11" ht="12" hidden="1" customHeight="1">
      <c r="B73" s="133"/>
      <c r="C73" s="78"/>
      <c r="D73" s="78" t="str">
        <f t="shared" si="1"/>
        <v>Q1 2025</v>
      </c>
      <c r="E73" s="236"/>
      <c r="F73" s="237">
        <v>0</v>
      </c>
      <c r="G73" s="237">
        <v>0</v>
      </c>
      <c r="H73" s="237">
        <v>0</v>
      </c>
      <c r="I73" s="237">
        <v>0</v>
      </c>
      <c r="J73" s="237">
        <v>0</v>
      </c>
      <c r="K73" s="134"/>
    </row>
    <row r="74" spans="2:11" ht="12" hidden="1" customHeight="1">
      <c r="B74" s="133"/>
      <c r="C74" s="78" t="s">
        <v>139</v>
      </c>
      <c r="D74" s="78" t="str">
        <f t="shared" si="1"/>
        <v>Q1 2026</v>
      </c>
      <c r="E74" s="321"/>
      <c r="F74" s="321">
        <v>0</v>
      </c>
      <c r="G74" s="321">
        <v>0</v>
      </c>
      <c r="H74" s="321">
        <v>0</v>
      </c>
      <c r="I74" s="321">
        <v>0</v>
      </c>
      <c r="J74" s="321">
        <v>0</v>
      </c>
      <c r="K74" s="134"/>
    </row>
    <row r="75" spans="2:11" ht="12" hidden="1" customHeight="1">
      <c r="B75" s="133"/>
      <c r="C75" s="78"/>
      <c r="D75" s="78" t="str">
        <f t="shared" si="1"/>
        <v>Q1 2025</v>
      </c>
      <c r="E75" s="236"/>
      <c r="F75" s="237">
        <v>0</v>
      </c>
      <c r="G75" s="237">
        <v>0</v>
      </c>
      <c r="H75" s="237">
        <v>0</v>
      </c>
      <c r="I75" s="237">
        <v>0</v>
      </c>
      <c r="J75" s="237">
        <v>0</v>
      </c>
      <c r="K75" s="134"/>
    </row>
    <row r="76" spans="2:11" ht="12" hidden="1" customHeight="1">
      <c r="B76" s="133"/>
      <c r="C76" s="78" t="s">
        <v>132</v>
      </c>
      <c r="D76" s="78" t="str">
        <f t="shared" si="1"/>
        <v>Q1 2026</v>
      </c>
      <c r="E76" s="321"/>
      <c r="F76" s="321">
        <v>0</v>
      </c>
      <c r="G76" s="321">
        <v>0</v>
      </c>
      <c r="H76" s="321">
        <v>0</v>
      </c>
      <c r="I76" s="321">
        <v>0</v>
      </c>
      <c r="J76" s="321">
        <v>0</v>
      </c>
      <c r="K76" s="134"/>
    </row>
    <row r="77" spans="2:11" ht="12" hidden="1" customHeight="1">
      <c r="B77" s="133"/>
      <c r="C77" s="78"/>
      <c r="D77" s="78" t="str">
        <f t="shared" si="1"/>
        <v>Q1 2025</v>
      </c>
      <c r="E77" s="236"/>
      <c r="F77" s="237">
        <v>0</v>
      </c>
      <c r="G77" s="237">
        <v>0</v>
      </c>
      <c r="H77" s="237">
        <v>0</v>
      </c>
      <c r="I77" s="237">
        <v>0</v>
      </c>
      <c r="J77" s="237">
        <v>0</v>
      </c>
      <c r="K77" s="134"/>
    </row>
    <row r="78" spans="2:11" ht="12" hidden="1" customHeight="1">
      <c r="B78" s="133"/>
      <c r="C78" s="78" t="s">
        <v>173</v>
      </c>
      <c r="D78" s="78" t="str">
        <f t="shared" si="1"/>
        <v>Q1 2026</v>
      </c>
      <c r="E78" s="321"/>
      <c r="F78" s="321">
        <v>0</v>
      </c>
      <c r="G78" s="321">
        <v>0</v>
      </c>
      <c r="H78" s="321">
        <v>0</v>
      </c>
      <c r="I78" s="321">
        <v>0</v>
      </c>
      <c r="J78" s="321">
        <v>0</v>
      </c>
      <c r="K78" s="134"/>
    </row>
    <row r="79" spans="2:11" ht="12" hidden="1" customHeight="1">
      <c r="B79" s="133"/>
      <c r="C79" s="78"/>
      <c r="D79" s="78" t="str">
        <f t="shared" si="1"/>
        <v>Q1 2025</v>
      </c>
      <c r="E79" s="236"/>
      <c r="F79" s="237">
        <v>0</v>
      </c>
      <c r="G79" s="237">
        <v>0</v>
      </c>
      <c r="H79" s="237">
        <v>0</v>
      </c>
      <c r="I79" s="237">
        <v>0</v>
      </c>
      <c r="J79" s="237">
        <v>0</v>
      </c>
      <c r="K79" s="134"/>
    </row>
    <row r="80" spans="2:11" ht="12" hidden="1" customHeight="1">
      <c r="B80" s="133"/>
      <c r="C80" s="78" t="s">
        <v>157</v>
      </c>
      <c r="D80" s="78" t="str">
        <f>D78</f>
        <v>Q1 2026</v>
      </c>
      <c r="E80" s="321"/>
      <c r="F80" s="321">
        <v>0</v>
      </c>
      <c r="G80" s="321">
        <v>0</v>
      </c>
      <c r="H80" s="321">
        <v>0</v>
      </c>
      <c r="I80" s="321">
        <v>0</v>
      </c>
      <c r="J80" s="321">
        <v>0</v>
      </c>
      <c r="K80" s="134"/>
    </row>
    <row r="81" spans="2:11" ht="12" hidden="1" customHeight="1">
      <c r="B81" s="133"/>
      <c r="C81" s="78"/>
      <c r="D81" s="78" t="str">
        <f>D79</f>
        <v>Q1 2025</v>
      </c>
      <c r="E81" s="236"/>
      <c r="F81" s="237">
        <v>0</v>
      </c>
      <c r="G81" s="237">
        <v>0</v>
      </c>
      <c r="H81" s="237">
        <v>0</v>
      </c>
      <c r="I81" s="237">
        <v>0</v>
      </c>
      <c r="J81" s="237">
        <v>0</v>
      </c>
      <c r="K81" s="134"/>
    </row>
    <row r="82" spans="2:11" ht="12" hidden="1" customHeight="1">
      <c r="B82" s="133"/>
      <c r="C82" s="78" t="s">
        <v>196</v>
      </c>
      <c r="D82" s="78" t="str">
        <f>D80</f>
        <v>Q1 2026</v>
      </c>
      <c r="E82" s="321"/>
      <c r="F82" s="321">
        <v>0</v>
      </c>
      <c r="G82" s="321">
        <v>0</v>
      </c>
      <c r="H82" s="320">
        <v>0</v>
      </c>
      <c r="I82" s="321">
        <v>0</v>
      </c>
      <c r="J82" s="321">
        <v>0</v>
      </c>
      <c r="K82" s="134"/>
    </row>
    <row r="83" spans="2:11" ht="12" hidden="1" customHeight="1">
      <c r="B83" s="133"/>
      <c r="C83" s="78"/>
      <c r="D83" s="78" t="str">
        <f>D81</f>
        <v>Q1 2025</v>
      </c>
      <c r="E83" s="236"/>
      <c r="F83" s="237">
        <v>0</v>
      </c>
      <c r="G83" s="237">
        <v>0</v>
      </c>
      <c r="H83" s="237">
        <v>0</v>
      </c>
      <c r="I83" s="237">
        <v>0</v>
      </c>
      <c r="J83" s="237">
        <v>0</v>
      </c>
      <c r="K83" s="134"/>
    </row>
    <row r="84" spans="2:11" ht="12" customHeight="1">
      <c r="B84" s="133"/>
      <c r="C84" s="115"/>
      <c r="D84" s="115"/>
      <c r="E84" s="115"/>
      <c r="F84" s="115"/>
      <c r="G84" s="115"/>
      <c r="H84" s="115"/>
      <c r="I84" s="115"/>
      <c r="J84" s="115"/>
      <c r="K84" s="134"/>
    </row>
    <row r="85" spans="2:11" ht="12" customHeight="1">
      <c r="B85" s="133"/>
      <c r="C85" s="401"/>
      <c r="D85" s="401"/>
      <c r="E85" s="401"/>
      <c r="F85" s="401"/>
      <c r="G85" s="401"/>
      <c r="H85" s="115"/>
      <c r="I85" s="115"/>
      <c r="J85" s="115"/>
      <c r="K85" s="134"/>
    </row>
    <row r="86" spans="2:11" ht="15" customHeight="1" thickBot="1">
      <c r="B86" s="136"/>
      <c r="C86" s="137"/>
      <c r="D86" s="137"/>
      <c r="E86" s="137"/>
      <c r="F86" s="137"/>
      <c r="G86" s="137"/>
      <c r="H86" s="137"/>
      <c r="I86" s="137"/>
      <c r="J86" s="137"/>
      <c r="K86" s="138"/>
    </row>
  </sheetData>
  <mergeCells count="6">
    <mergeCell ref="C85:G85"/>
    <mergeCell ref="F9:F10"/>
    <mergeCell ref="C3:E3"/>
    <mergeCell ref="F8:G8"/>
    <mergeCell ref="H8:I8"/>
    <mergeCell ref="H9:H10"/>
  </mergeCells>
  <phoneticPr fontId="0" type="noConversion"/>
  <printOptions horizontalCentered="1"/>
  <pageMargins left="0.39370078740157483" right="0.39370078740157483" top="0.39370078740157483" bottom="0.78740157480314965" header="0.31496062992125984" footer="0.51181102362204722"/>
  <pageSetup paperSize="9" scale="83" orientation="landscape" r:id="rId1"/>
  <headerFooter alignWithMargins="0">
    <oddHeader>&amp;R&amp;16&amp;G</oddHeader>
    <oddFooter>&amp;CSeite 3</oddFooter>
  </headerFooter>
  <rowBreaks count="3" manualBreakCount="3">
    <brk id="5" max="16383" man="1"/>
    <brk id="6" max="16383" man="1"/>
    <brk id="7" max="16383" man="1"/>
  </rowBreaks>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W86"/>
  <sheetViews>
    <sheetView showGridLines="0" zoomScaleNormal="100" zoomScaleSheetLayoutView="100" workbookViewId="0">
      <selection activeCell="P92" sqref="P92"/>
    </sheetView>
  </sheetViews>
  <sheetFormatPr baseColWidth="10" defaultColWidth="6.33203125" defaultRowHeight="15" customHeight="1"/>
  <cols>
    <col min="1" max="2" width="2" style="59" customWidth="1"/>
    <col min="3" max="3" width="28.33203125" style="59" customWidth="1"/>
    <col min="4" max="4" width="9.109375" style="59" customWidth="1"/>
    <col min="5" max="6" width="19.6640625" style="59" customWidth="1"/>
    <col min="7" max="7" width="20.88671875" style="59" customWidth="1"/>
    <col min="8" max="10" width="19.6640625" style="59" customWidth="1"/>
    <col min="11" max="11" width="2" style="59" customWidth="1"/>
    <col min="12" max="18" width="6.33203125" style="59"/>
    <col min="19" max="19" width="18.33203125" style="59" customWidth="1"/>
    <col min="20" max="16384" width="6.33203125" style="59"/>
  </cols>
  <sheetData>
    <row r="1" spans="2:23" ht="99" customHeight="1" thickBot="1"/>
    <row r="2" spans="2:23" ht="9" customHeight="1">
      <c r="B2" s="129"/>
      <c r="C2" s="131"/>
      <c r="D2" s="131"/>
      <c r="E2" s="131"/>
      <c r="F2" s="131"/>
      <c r="G2" s="131"/>
      <c r="H2" s="131"/>
      <c r="I2" s="131"/>
      <c r="J2" s="131"/>
      <c r="K2" s="139"/>
    </row>
    <row r="3" spans="2:23" ht="12" customHeight="1">
      <c r="B3" s="133"/>
      <c r="C3" s="413" t="s">
        <v>291</v>
      </c>
      <c r="D3" s="413"/>
      <c r="E3" s="413"/>
      <c r="F3" s="102"/>
      <c r="G3" s="102"/>
      <c r="H3" s="102"/>
      <c r="I3" s="102"/>
      <c r="J3" s="102"/>
      <c r="K3" s="134"/>
    </row>
    <row r="4" spans="2:23" ht="12" customHeight="1">
      <c r="B4" s="133"/>
      <c r="C4" s="104" t="s">
        <v>292</v>
      </c>
      <c r="D4" s="104"/>
      <c r="E4" s="104"/>
      <c r="F4" s="102"/>
      <c r="G4" s="102"/>
      <c r="H4" s="102"/>
      <c r="I4" s="102"/>
      <c r="J4" s="102"/>
      <c r="K4" s="134"/>
    </row>
    <row r="5" spans="2:23" ht="12" customHeight="1">
      <c r="B5" s="133"/>
      <c r="C5" s="4"/>
      <c r="D5" s="4"/>
      <c r="E5" s="4"/>
      <c r="F5" s="102"/>
      <c r="G5" s="102"/>
      <c r="H5" s="102"/>
      <c r="I5" s="102"/>
      <c r="J5" s="102"/>
      <c r="K5" s="134"/>
    </row>
    <row r="6" spans="2:23" ht="12" customHeight="1">
      <c r="B6" s="133"/>
      <c r="C6" s="102"/>
      <c r="D6" s="102"/>
      <c r="E6" s="151" t="s">
        <v>296</v>
      </c>
      <c r="F6" s="152"/>
      <c r="G6" s="152"/>
      <c r="H6" s="152"/>
      <c r="I6" s="152"/>
      <c r="J6" s="152"/>
      <c r="K6" s="134"/>
    </row>
    <row r="7" spans="2:23" ht="12" customHeight="1">
      <c r="B7" s="133"/>
      <c r="C7" s="115"/>
      <c r="D7" s="115"/>
      <c r="E7" s="127" t="s">
        <v>293</v>
      </c>
      <c r="F7" s="168" t="s">
        <v>295</v>
      </c>
      <c r="G7" s="169"/>
      <c r="H7" s="169"/>
      <c r="I7" s="233"/>
      <c r="J7" s="169"/>
      <c r="K7" s="145"/>
      <c r="L7" s="92"/>
      <c r="M7" s="92"/>
      <c r="N7" s="92"/>
      <c r="O7" s="92"/>
      <c r="P7" s="92"/>
      <c r="Q7" s="92"/>
      <c r="R7" s="92"/>
      <c r="S7" s="92"/>
      <c r="T7" s="92"/>
      <c r="U7" s="92"/>
      <c r="V7" s="92"/>
      <c r="W7" s="82"/>
    </row>
    <row r="8" spans="2:23" ht="34.5" customHeight="1">
      <c r="B8" s="133"/>
      <c r="C8" s="115"/>
      <c r="D8" s="115"/>
      <c r="E8" s="158"/>
      <c r="F8" s="414" t="s">
        <v>297</v>
      </c>
      <c r="G8" s="415"/>
      <c r="H8" s="414" t="s">
        <v>298</v>
      </c>
      <c r="I8" s="415"/>
      <c r="J8" s="172" t="s">
        <v>299</v>
      </c>
      <c r="K8" s="134"/>
    </row>
    <row r="9" spans="2:23" ht="12" customHeight="1">
      <c r="B9" s="133"/>
      <c r="C9" s="115"/>
      <c r="D9" s="115"/>
      <c r="E9" s="158"/>
      <c r="F9" s="411" t="s">
        <v>294</v>
      </c>
      <c r="G9" s="234" t="s">
        <v>295</v>
      </c>
      <c r="H9" s="416" t="s">
        <v>294</v>
      </c>
      <c r="I9" s="234" t="s">
        <v>295</v>
      </c>
      <c r="J9" s="232"/>
      <c r="K9" s="134"/>
      <c r="S9" s="192"/>
    </row>
    <row r="10" spans="2:23" ht="60" customHeight="1">
      <c r="B10" s="133"/>
      <c r="C10" s="148"/>
      <c r="D10" s="235"/>
      <c r="E10" s="158"/>
      <c r="F10" s="412"/>
      <c r="G10" s="171" t="s">
        <v>300</v>
      </c>
      <c r="H10" s="412"/>
      <c r="I10" s="171" t="s">
        <v>300</v>
      </c>
      <c r="J10" s="232"/>
      <c r="K10" s="134"/>
    </row>
    <row r="11" spans="2:23" ht="12" customHeight="1">
      <c r="B11" s="133"/>
      <c r="C11" s="78"/>
      <c r="D11" s="78"/>
      <c r="E11" s="155" t="s">
        <v>260</v>
      </c>
      <c r="F11" s="156" t="str">
        <f>E11</f>
        <v>mn €</v>
      </c>
      <c r="G11" s="156" t="str">
        <f>F11</f>
        <v>mn €</v>
      </c>
      <c r="H11" s="156" t="str">
        <f>E11</f>
        <v>mn €</v>
      </c>
      <c r="I11" s="156" t="str">
        <f>F11</f>
        <v>mn €</v>
      </c>
      <c r="J11" s="156" t="str">
        <f>G11</f>
        <v>mn €</v>
      </c>
      <c r="K11" s="134"/>
      <c r="S11" s="192"/>
    </row>
    <row r="12" spans="2:23" ht="12" customHeight="1">
      <c r="B12" s="133"/>
      <c r="C12" s="79" t="s">
        <v>301</v>
      </c>
      <c r="D12" s="79" t="str">
        <f>'§28(1)Nr.8-10_Mortgage'!D12</f>
        <v>Q1 2026</v>
      </c>
      <c r="E12" s="319">
        <f>'§28(1)Nr.8-10_Mortgage'!E12</f>
        <v>1312.2419388999999</v>
      </c>
      <c r="F12" s="319">
        <f>'§28(1)Nr.8-10_Mortgage'!F12</f>
        <v>0</v>
      </c>
      <c r="G12" s="319">
        <f>'§28(1)Nr.8-10_Mortgage'!G12</f>
        <v>0</v>
      </c>
      <c r="H12" s="319">
        <f>'§28(1)Nr.8-10_Mortgage'!H12</f>
        <v>0</v>
      </c>
      <c r="I12" s="319">
        <f>'§28(1)Nr.8-10_Mortgage'!I12</f>
        <v>0</v>
      </c>
      <c r="J12" s="319">
        <f>'§28(1)Nr.8-10_Mortgage'!J12</f>
        <v>1312.2419389000002</v>
      </c>
      <c r="K12" s="134"/>
      <c r="L12" s="188"/>
    </row>
    <row r="13" spans="2:23" ht="12" customHeight="1">
      <c r="B13" s="133"/>
      <c r="C13" s="78"/>
      <c r="D13" s="78" t="str">
        <f>'§28(1)Nr.8-10_Mortgage'!D13</f>
        <v>Q1 2025</v>
      </c>
      <c r="E13" s="236">
        <f>'§28(1)Nr.8-10_Mortgage'!E13</f>
        <v>823.52266713000006</v>
      </c>
      <c r="F13" s="237">
        <f>'§28(1)Nr.8-10_Mortgage'!F13</f>
        <v>0</v>
      </c>
      <c r="G13" s="237">
        <f>'§28(1)Nr.8-10_Mortgage'!G13</f>
        <v>0</v>
      </c>
      <c r="H13" s="237">
        <f>'§28(1)Nr.8-10_Mortgage'!H13</f>
        <v>0</v>
      </c>
      <c r="I13" s="237">
        <f>'§28(1)Nr.8-10_Mortgage'!I13</f>
        <v>0</v>
      </c>
      <c r="J13" s="237">
        <f>'§28(1)Nr.8-10_Mortgage'!J13</f>
        <v>823.52266713000006</v>
      </c>
      <c r="K13" s="134"/>
    </row>
    <row r="14" spans="2:23" ht="12" customHeight="1">
      <c r="B14" s="133"/>
      <c r="C14" s="78" t="s">
        <v>302</v>
      </c>
      <c r="D14" s="78" t="str">
        <f>'§28(1)Nr.8-10_Mortgage'!D14</f>
        <v>Q1 2026</v>
      </c>
      <c r="E14" s="320">
        <f>'§28(1)Nr.8-10_Mortgage'!E14</f>
        <v>139.28298982999999</v>
      </c>
      <c r="F14" s="321">
        <f>'§28(1)Nr.8-10_Mortgage'!F14</f>
        <v>0</v>
      </c>
      <c r="G14" s="321">
        <f>'§28(1)Nr.8-10_Mortgage'!G14</f>
        <v>0</v>
      </c>
      <c r="H14" s="321">
        <f>'§28(1)Nr.8-10_Mortgage'!H14</f>
        <v>0</v>
      </c>
      <c r="I14" s="321">
        <f>'§28(1)Nr.8-10_Mortgage'!I14</f>
        <v>0</v>
      </c>
      <c r="J14" s="321">
        <f>'§28(1)Nr.8-10_Mortgage'!J14</f>
        <v>139.28298982999999</v>
      </c>
      <c r="K14" s="134"/>
    </row>
    <row r="15" spans="2:23" ht="12" customHeight="1">
      <c r="B15" s="133"/>
      <c r="C15" s="78"/>
      <c r="D15" s="78" t="str">
        <f>'§28(1)Nr.8-10_Mortgage'!D15</f>
        <v>Q1 2025</v>
      </c>
      <c r="E15" s="236">
        <f>'§28(1)Nr.8-10_Mortgage'!E15</f>
        <v>289.2405526</v>
      </c>
      <c r="F15" s="237">
        <f>'§28(1)Nr.8-10_Mortgage'!F15</f>
        <v>0</v>
      </c>
      <c r="G15" s="237">
        <f>'§28(1)Nr.8-10_Mortgage'!G15</f>
        <v>0</v>
      </c>
      <c r="H15" s="237">
        <f>'§28(1)Nr.8-10_Mortgage'!H15</f>
        <v>0</v>
      </c>
      <c r="I15" s="237">
        <f>'§28(1)Nr.8-10_Mortgage'!I15</f>
        <v>0</v>
      </c>
      <c r="J15" s="237">
        <f>'§28(1)Nr.8-10_Mortgage'!J15</f>
        <v>289.2405526</v>
      </c>
      <c r="K15" s="134"/>
    </row>
    <row r="16" spans="2:23" ht="12" customHeight="1">
      <c r="B16" s="133"/>
      <c r="C16" s="78" t="s">
        <v>303</v>
      </c>
      <c r="D16" s="78" t="str">
        <f>'§28(1)Nr.8-10_Mortgage'!D16</f>
        <v>Q1 2026</v>
      </c>
      <c r="E16" s="320">
        <f>'§28(1)Nr.8-10_Mortgage'!E16</f>
        <v>100</v>
      </c>
      <c r="F16" s="321">
        <f>'§28(1)Nr.8-10_Mortgage'!F16</f>
        <v>0</v>
      </c>
      <c r="G16" s="321">
        <f>'§28(1)Nr.8-10_Mortgage'!G16</f>
        <v>0</v>
      </c>
      <c r="H16" s="321">
        <f>'§28(1)Nr.8-10_Mortgage'!H16</f>
        <v>0</v>
      </c>
      <c r="I16" s="321">
        <f>'§28(1)Nr.8-10_Mortgage'!I16</f>
        <v>0</v>
      </c>
      <c r="J16" s="321">
        <f>'§28(1)Nr.8-10_Mortgage'!J16</f>
        <v>100</v>
      </c>
      <c r="K16" s="134"/>
    </row>
    <row r="17" spans="2:11" ht="12" customHeight="1">
      <c r="B17" s="133"/>
      <c r="C17" s="78"/>
      <c r="D17" s="78" t="str">
        <f>'§28(1)Nr.8-10_Mortgage'!D17</f>
        <v>Q1 2025</v>
      </c>
      <c r="E17" s="236">
        <f>'§28(1)Nr.8-10_Mortgage'!E17</f>
        <v>0</v>
      </c>
      <c r="F17" s="237">
        <f>'§28(1)Nr.8-10_Mortgage'!F17</f>
        <v>0</v>
      </c>
      <c r="G17" s="237">
        <f>'§28(1)Nr.8-10_Mortgage'!G17</f>
        <v>0</v>
      </c>
      <c r="H17" s="237">
        <f>'§28(1)Nr.8-10_Mortgage'!H17</f>
        <v>0</v>
      </c>
      <c r="I17" s="237">
        <f>'§28(1)Nr.8-10_Mortgage'!I17</f>
        <v>0</v>
      </c>
      <c r="J17" s="237">
        <f>'§28(1)Nr.8-10_Mortgage'!J17</f>
        <v>0</v>
      </c>
      <c r="K17" s="134"/>
    </row>
    <row r="18" spans="2:11" ht="12" hidden="1" customHeight="1">
      <c r="B18" s="133"/>
      <c r="C18" s="78" t="s">
        <v>313</v>
      </c>
      <c r="D18" s="78" t="str">
        <f>'§28(1)Nr.8-10_Mortgage'!D18</f>
        <v>Q1 2026</v>
      </c>
      <c r="E18" s="320">
        <f>'§28(1)Nr.8-10_Mortgage'!E18</f>
        <v>0</v>
      </c>
      <c r="F18" s="321">
        <f>'§28(1)Nr.8-10_Mortgage'!F18</f>
        <v>0</v>
      </c>
      <c r="G18" s="321">
        <f>'§28(1)Nr.8-10_Mortgage'!G18</f>
        <v>0</v>
      </c>
      <c r="H18" s="321">
        <f>'§28(1)Nr.8-10_Mortgage'!H18</f>
        <v>0</v>
      </c>
      <c r="I18" s="321">
        <f>'§28(1)Nr.8-10_Mortgage'!I18</f>
        <v>0</v>
      </c>
      <c r="J18" s="321">
        <f>'§28(1)Nr.8-10_Mortgage'!J18</f>
        <v>0</v>
      </c>
      <c r="K18" s="134"/>
    </row>
    <row r="19" spans="2:11" ht="12" hidden="1" customHeight="1">
      <c r="B19" s="133"/>
      <c r="C19" s="78"/>
      <c r="D19" s="78" t="str">
        <f>'§28(1)Nr.8-10_Mortgage'!D19</f>
        <v>Q1 2025</v>
      </c>
      <c r="E19" s="236">
        <f>'§28(1)Nr.8-10_Mortgage'!E19</f>
        <v>0</v>
      </c>
      <c r="F19" s="237">
        <f>'§28(1)Nr.8-10_Mortgage'!F19</f>
        <v>0</v>
      </c>
      <c r="G19" s="237">
        <f>'§28(1)Nr.8-10_Mortgage'!G19</f>
        <v>0</v>
      </c>
      <c r="H19" s="237">
        <f>'§28(1)Nr.8-10_Mortgage'!H19</f>
        <v>0</v>
      </c>
      <c r="I19" s="237">
        <f>'§28(1)Nr.8-10_Mortgage'!I19</f>
        <v>0</v>
      </c>
      <c r="J19" s="237">
        <f>'§28(1)Nr.8-10_Mortgage'!J19</f>
        <v>0</v>
      </c>
      <c r="K19" s="134"/>
    </row>
    <row r="20" spans="2:11" ht="12" hidden="1" customHeight="1">
      <c r="B20" s="133"/>
      <c r="C20" s="78" t="s">
        <v>314</v>
      </c>
      <c r="D20" s="78" t="str">
        <f>'§28(1)Nr.8-10_Mortgage'!D20</f>
        <v>Q1 2026</v>
      </c>
      <c r="E20" s="320">
        <f>'§28(1)Nr.8-10_Mortgage'!E20</f>
        <v>0</v>
      </c>
      <c r="F20" s="321">
        <f>'§28(1)Nr.8-10_Mortgage'!F20</f>
        <v>0</v>
      </c>
      <c r="G20" s="321">
        <f>'§28(1)Nr.8-10_Mortgage'!G20</f>
        <v>0</v>
      </c>
      <c r="H20" s="321">
        <f>'§28(1)Nr.8-10_Mortgage'!H20</f>
        <v>0</v>
      </c>
      <c r="I20" s="321">
        <f>'§28(1)Nr.8-10_Mortgage'!I20</f>
        <v>0</v>
      </c>
      <c r="J20" s="321">
        <f>'§28(1)Nr.8-10_Mortgage'!J20</f>
        <v>0</v>
      </c>
      <c r="K20" s="134"/>
    </row>
    <row r="21" spans="2:11" ht="12" hidden="1" customHeight="1">
      <c r="B21" s="133"/>
      <c r="C21" s="78"/>
      <c r="D21" s="78" t="str">
        <f>'§28(1)Nr.8-10_Mortgage'!D21</f>
        <v>Q1 2025</v>
      </c>
      <c r="E21" s="236">
        <f>'§28(1)Nr.8-10_Mortgage'!E21</f>
        <v>0</v>
      </c>
      <c r="F21" s="237">
        <f>'§28(1)Nr.8-10_Mortgage'!F21</f>
        <v>0</v>
      </c>
      <c r="G21" s="237">
        <f>'§28(1)Nr.8-10_Mortgage'!G21</f>
        <v>0</v>
      </c>
      <c r="H21" s="237">
        <f>'§28(1)Nr.8-10_Mortgage'!H21</f>
        <v>0</v>
      </c>
      <c r="I21" s="237">
        <f>'§28(1)Nr.8-10_Mortgage'!I21</f>
        <v>0</v>
      </c>
      <c r="J21" s="237">
        <f>'§28(1)Nr.8-10_Mortgage'!J21</f>
        <v>0</v>
      </c>
      <c r="K21" s="134"/>
    </row>
    <row r="22" spans="2:11" ht="12" hidden="1" customHeight="1">
      <c r="B22" s="133"/>
      <c r="C22" s="78" t="s">
        <v>315</v>
      </c>
      <c r="D22" s="78" t="str">
        <f>'§28(1)Nr.8-10_Mortgage'!D22</f>
        <v>Q1 2026</v>
      </c>
      <c r="E22" s="320">
        <f>'§28(1)Nr.8-10_Mortgage'!E22</f>
        <v>0</v>
      </c>
      <c r="F22" s="321">
        <f>'§28(1)Nr.8-10_Mortgage'!F22</f>
        <v>0</v>
      </c>
      <c r="G22" s="321">
        <f>'§28(1)Nr.8-10_Mortgage'!G22</f>
        <v>0</v>
      </c>
      <c r="H22" s="321">
        <f>'§28(1)Nr.8-10_Mortgage'!H22</f>
        <v>0</v>
      </c>
      <c r="I22" s="321">
        <f>'§28(1)Nr.8-10_Mortgage'!I22</f>
        <v>0</v>
      </c>
      <c r="J22" s="321">
        <f>'§28(1)Nr.8-10_Mortgage'!J22</f>
        <v>0</v>
      </c>
      <c r="K22" s="134"/>
    </row>
    <row r="23" spans="2:11" ht="12" hidden="1" customHeight="1">
      <c r="B23" s="133"/>
      <c r="C23" s="78"/>
      <c r="D23" s="78" t="str">
        <f>'§28(1)Nr.8-10_Mortgage'!D23</f>
        <v>Q1 2025</v>
      </c>
      <c r="E23" s="236">
        <f>'§28(1)Nr.8-10_Mortgage'!E23</f>
        <v>0</v>
      </c>
      <c r="F23" s="237">
        <f>'§28(1)Nr.8-10_Mortgage'!F23</f>
        <v>0</v>
      </c>
      <c r="G23" s="237">
        <f>'§28(1)Nr.8-10_Mortgage'!G23</f>
        <v>0</v>
      </c>
      <c r="H23" s="237">
        <f>'§28(1)Nr.8-10_Mortgage'!H23</f>
        <v>0</v>
      </c>
      <c r="I23" s="237">
        <f>'§28(1)Nr.8-10_Mortgage'!I23</f>
        <v>0</v>
      </c>
      <c r="J23" s="237">
        <f>'§28(1)Nr.8-10_Mortgage'!J23</f>
        <v>0</v>
      </c>
      <c r="K23" s="134"/>
    </row>
    <row r="24" spans="2:11" ht="12" hidden="1" customHeight="1">
      <c r="B24" s="133"/>
      <c r="C24" s="78" t="s">
        <v>316</v>
      </c>
      <c r="D24" s="78" t="str">
        <f>'§28(1)Nr.8-10_Mortgage'!D24</f>
        <v>Q1 2026</v>
      </c>
      <c r="E24" s="320">
        <f>'§28(1)Nr.8-10_Mortgage'!E24</f>
        <v>0</v>
      </c>
      <c r="F24" s="321">
        <f>'§28(1)Nr.8-10_Mortgage'!F24</f>
        <v>0</v>
      </c>
      <c r="G24" s="321">
        <f>'§28(1)Nr.8-10_Mortgage'!G24</f>
        <v>0</v>
      </c>
      <c r="H24" s="321">
        <f>'§28(1)Nr.8-10_Mortgage'!H24</f>
        <v>0</v>
      </c>
      <c r="I24" s="321">
        <f>'§28(1)Nr.8-10_Mortgage'!I24</f>
        <v>0</v>
      </c>
      <c r="J24" s="321">
        <f>'§28(1)Nr.8-10_Mortgage'!J24</f>
        <v>0</v>
      </c>
      <c r="K24" s="134"/>
    </row>
    <row r="25" spans="2:11" ht="12" hidden="1" customHeight="1">
      <c r="B25" s="133"/>
      <c r="C25" s="78"/>
      <c r="D25" s="78" t="str">
        <f>'§28(1)Nr.8-10_Mortgage'!D25</f>
        <v>Q1 2025</v>
      </c>
      <c r="E25" s="236">
        <f>'§28(1)Nr.8-10_Mortgage'!E25</f>
        <v>0</v>
      </c>
      <c r="F25" s="237">
        <f>'§28(1)Nr.8-10_Mortgage'!F25</f>
        <v>0</v>
      </c>
      <c r="G25" s="237">
        <f>'§28(1)Nr.8-10_Mortgage'!G25</f>
        <v>0</v>
      </c>
      <c r="H25" s="237">
        <f>'§28(1)Nr.8-10_Mortgage'!H25</f>
        <v>0</v>
      </c>
      <c r="I25" s="237">
        <f>'§28(1)Nr.8-10_Mortgage'!I25</f>
        <v>0</v>
      </c>
      <c r="J25" s="237">
        <f>'§28(1)Nr.8-10_Mortgage'!J25</f>
        <v>0</v>
      </c>
      <c r="K25" s="134"/>
    </row>
    <row r="26" spans="2:11" ht="12" customHeight="1">
      <c r="B26" s="133"/>
      <c r="C26" s="78" t="s">
        <v>317</v>
      </c>
      <c r="D26" s="78" t="str">
        <f>'§28(1)Nr.8-10_Mortgage'!D26</f>
        <v>Q1 2026</v>
      </c>
      <c r="E26" s="320">
        <f>'§28(1)Nr.8-10_Mortgage'!E26</f>
        <v>67.608949069999994</v>
      </c>
      <c r="F26" s="321">
        <f>'§28(1)Nr.8-10_Mortgage'!F26</f>
        <v>0</v>
      </c>
      <c r="G26" s="321">
        <f>'§28(1)Nr.8-10_Mortgage'!G26</f>
        <v>0</v>
      </c>
      <c r="H26" s="321">
        <f>'§28(1)Nr.8-10_Mortgage'!H26</f>
        <v>0</v>
      </c>
      <c r="I26" s="321">
        <f>'§28(1)Nr.8-10_Mortgage'!I26</f>
        <v>0</v>
      </c>
      <c r="J26" s="321">
        <f>'§28(1)Nr.8-10_Mortgage'!J26</f>
        <v>67.608949069999994</v>
      </c>
      <c r="K26" s="134"/>
    </row>
    <row r="27" spans="2:11" ht="12" customHeight="1">
      <c r="B27" s="133"/>
      <c r="C27" s="78"/>
      <c r="D27" s="78" t="str">
        <f>'§28(1)Nr.8-10_Mortgage'!D27</f>
        <v>Q1 2025</v>
      </c>
      <c r="E27" s="236">
        <f>'§28(1)Nr.8-10_Mortgage'!E27</f>
        <v>63.93211453</v>
      </c>
      <c r="F27" s="237">
        <f>'§28(1)Nr.8-10_Mortgage'!F27</f>
        <v>0</v>
      </c>
      <c r="G27" s="237">
        <f>'§28(1)Nr.8-10_Mortgage'!G27</f>
        <v>0</v>
      </c>
      <c r="H27" s="237">
        <f>'§28(1)Nr.8-10_Mortgage'!H27</f>
        <v>0</v>
      </c>
      <c r="I27" s="237">
        <f>'§28(1)Nr.8-10_Mortgage'!I27</f>
        <v>0</v>
      </c>
      <c r="J27" s="237">
        <f>'§28(1)Nr.8-10_Mortgage'!J27</f>
        <v>63.93211453</v>
      </c>
      <c r="K27" s="134"/>
    </row>
    <row r="28" spans="2:11" ht="12" hidden="1" customHeight="1">
      <c r="B28" s="133"/>
      <c r="C28" s="78" t="s">
        <v>318</v>
      </c>
      <c r="D28" s="78" t="str">
        <f>'§28(1)Nr.8-10_Mortgage'!D28</f>
        <v>Q1 2026</v>
      </c>
      <c r="E28" s="320">
        <f>'§28(1)Nr.8-10_Mortgage'!E28</f>
        <v>0</v>
      </c>
      <c r="F28" s="321">
        <f>'§28(1)Nr.8-10_Mortgage'!F28</f>
        <v>0</v>
      </c>
      <c r="G28" s="321">
        <f>'§28(1)Nr.8-10_Mortgage'!G28</f>
        <v>0</v>
      </c>
      <c r="H28" s="321">
        <f>'§28(1)Nr.8-10_Mortgage'!H28</f>
        <v>0</v>
      </c>
      <c r="I28" s="321">
        <f>'§28(1)Nr.8-10_Mortgage'!I28</f>
        <v>0</v>
      </c>
      <c r="J28" s="321">
        <f>'§28(1)Nr.8-10_Mortgage'!J28</f>
        <v>0</v>
      </c>
      <c r="K28" s="134"/>
    </row>
    <row r="29" spans="2:11" ht="12" hidden="1" customHeight="1">
      <c r="B29" s="133"/>
      <c r="C29" s="78"/>
      <c r="D29" s="78" t="str">
        <f>'§28(1)Nr.8-10_Mortgage'!D29</f>
        <v>Q1 2025</v>
      </c>
      <c r="E29" s="236">
        <f>'§28(1)Nr.8-10_Mortgage'!E29</f>
        <v>0</v>
      </c>
      <c r="F29" s="237">
        <f>'§28(1)Nr.8-10_Mortgage'!F29</f>
        <v>0</v>
      </c>
      <c r="G29" s="237">
        <f>'§28(1)Nr.8-10_Mortgage'!G29</f>
        <v>0</v>
      </c>
      <c r="H29" s="237">
        <f>'§28(1)Nr.8-10_Mortgage'!H29</f>
        <v>0</v>
      </c>
      <c r="I29" s="237">
        <f>'§28(1)Nr.8-10_Mortgage'!I29</f>
        <v>0</v>
      </c>
      <c r="J29" s="237">
        <f>'§28(1)Nr.8-10_Mortgage'!J29</f>
        <v>0</v>
      </c>
      <c r="K29" s="134"/>
    </row>
    <row r="30" spans="2:11" ht="12" hidden="1" customHeight="1">
      <c r="B30" s="133"/>
      <c r="C30" s="78" t="s">
        <v>319</v>
      </c>
      <c r="D30" s="78" t="str">
        <f>'§28(1)Nr.8-10_Mortgage'!D30</f>
        <v>Q1 2026</v>
      </c>
      <c r="E30" s="320">
        <f>'§28(1)Nr.8-10_Mortgage'!E30</f>
        <v>0</v>
      </c>
      <c r="F30" s="321">
        <f>'§28(1)Nr.8-10_Mortgage'!F30</f>
        <v>0</v>
      </c>
      <c r="G30" s="321">
        <f>'§28(1)Nr.8-10_Mortgage'!G30</f>
        <v>0</v>
      </c>
      <c r="H30" s="321">
        <f>'§28(1)Nr.8-10_Mortgage'!H30</f>
        <v>0</v>
      </c>
      <c r="I30" s="321">
        <f>'§28(1)Nr.8-10_Mortgage'!I30</f>
        <v>0</v>
      </c>
      <c r="J30" s="321">
        <f>'§28(1)Nr.8-10_Mortgage'!J30</f>
        <v>0</v>
      </c>
      <c r="K30" s="134"/>
    </row>
    <row r="31" spans="2:11" ht="12" hidden="1" customHeight="1">
      <c r="B31" s="133"/>
      <c r="C31" s="78"/>
      <c r="D31" s="78" t="str">
        <f>'§28(1)Nr.8-10_Mortgage'!D31</f>
        <v>Q1 2025</v>
      </c>
      <c r="E31" s="236">
        <f>'§28(1)Nr.8-10_Mortgage'!E31</f>
        <v>0</v>
      </c>
      <c r="F31" s="237">
        <f>'§28(1)Nr.8-10_Mortgage'!F31</f>
        <v>0</v>
      </c>
      <c r="G31" s="237">
        <f>'§28(1)Nr.8-10_Mortgage'!G31</f>
        <v>0</v>
      </c>
      <c r="H31" s="237">
        <f>'§28(1)Nr.8-10_Mortgage'!H31</f>
        <v>0</v>
      </c>
      <c r="I31" s="237">
        <f>'§28(1)Nr.8-10_Mortgage'!I31</f>
        <v>0</v>
      </c>
      <c r="J31" s="237">
        <f>'§28(1)Nr.8-10_Mortgage'!J31</f>
        <v>0</v>
      </c>
      <c r="K31" s="134"/>
    </row>
    <row r="32" spans="2:11" ht="12" customHeight="1">
      <c r="B32" s="133"/>
      <c r="C32" s="78" t="s">
        <v>304</v>
      </c>
      <c r="D32" s="78" t="str">
        <f>'§28(1)Nr.8-10_Mortgage'!D32</f>
        <v>Q1 2026</v>
      </c>
      <c r="E32" s="320">
        <f>'§28(1)Nr.8-10_Mortgage'!E32</f>
        <v>75</v>
      </c>
      <c r="F32" s="321">
        <f>'§28(1)Nr.8-10_Mortgage'!F32</f>
        <v>0</v>
      </c>
      <c r="G32" s="321">
        <f>'§28(1)Nr.8-10_Mortgage'!G32</f>
        <v>0</v>
      </c>
      <c r="H32" s="321">
        <f>'§28(1)Nr.8-10_Mortgage'!H32</f>
        <v>0</v>
      </c>
      <c r="I32" s="321">
        <f>'§28(1)Nr.8-10_Mortgage'!I32</f>
        <v>0</v>
      </c>
      <c r="J32" s="321">
        <f>'§28(1)Nr.8-10_Mortgage'!J32</f>
        <v>75</v>
      </c>
      <c r="K32" s="134"/>
    </row>
    <row r="33" spans="2:11" ht="12" customHeight="1">
      <c r="B33" s="133"/>
      <c r="C33" s="78"/>
      <c r="D33" s="78" t="str">
        <f>'§28(1)Nr.8-10_Mortgage'!D33</f>
        <v>Q1 2025</v>
      </c>
      <c r="E33" s="236">
        <f>'§28(1)Nr.8-10_Mortgage'!E33</f>
        <v>75</v>
      </c>
      <c r="F33" s="237">
        <f>'§28(1)Nr.8-10_Mortgage'!F33</f>
        <v>0</v>
      </c>
      <c r="G33" s="237">
        <f>'§28(1)Nr.8-10_Mortgage'!G33</f>
        <v>0</v>
      </c>
      <c r="H33" s="237">
        <f>'§28(1)Nr.8-10_Mortgage'!H33</f>
        <v>0</v>
      </c>
      <c r="I33" s="237">
        <f>'§28(1)Nr.8-10_Mortgage'!I33</f>
        <v>0</v>
      </c>
      <c r="J33" s="237">
        <f>'§28(1)Nr.8-10_Mortgage'!J33</f>
        <v>75</v>
      </c>
      <c r="K33" s="134"/>
    </row>
    <row r="34" spans="2:11" ht="12" hidden="1" customHeight="1">
      <c r="B34" s="133"/>
      <c r="C34" s="78" t="s">
        <v>305</v>
      </c>
      <c r="D34" s="78" t="str">
        <f>'§28(1)Nr.8-10_Mortgage'!D34</f>
        <v>Q1 2026</v>
      </c>
      <c r="E34" s="320">
        <f>'§28(1)Nr.8-10_Mortgage'!E34</f>
        <v>0</v>
      </c>
      <c r="F34" s="321">
        <f>'§28(1)Nr.8-10_Mortgage'!F34</f>
        <v>0</v>
      </c>
      <c r="G34" s="321">
        <f>'§28(1)Nr.8-10_Mortgage'!G34</f>
        <v>0</v>
      </c>
      <c r="H34" s="321">
        <f>'§28(1)Nr.8-10_Mortgage'!H34</f>
        <v>0</v>
      </c>
      <c r="I34" s="321">
        <f>'§28(1)Nr.8-10_Mortgage'!I34</f>
        <v>0</v>
      </c>
      <c r="J34" s="321">
        <f>'§28(1)Nr.8-10_Mortgage'!J34</f>
        <v>0</v>
      </c>
      <c r="K34" s="134"/>
    </row>
    <row r="35" spans="2:11" ht="12" hidden="1" customHeight="1">
      <c r="B35" s="133"/>
      <c r="C35" s="78"/>
      <c r="D35" s="78" t="str">
        <f>'§28(1)Nr.8-10_Mortgage'!D35</f>
        <v>Q1 2025</v>
      </c>
      <c r="E35" s="236">
        <f>'§28(1)Nr.8-10_Mortgage'!E35</f>
        <v>0</v>
      </c>
      <c r="F35" s="237">
        <f>'§28(1)Nr.8-10_Mortgage'!F35</f>
        <v>0</v>
      </c>
      <c r="G35" s="237">
        <f>'§28(1)Nr.8-10_Mortgage'!G35</f>
        <v>0</v>
      </c>
      <c r="H35" s="237">
        <f>'§28(1)Nr.8-10_Mortgage'!H35</f>
        <v>0</v>
      </c>
      <c r="I35" s="237">
        <f>'§28(1)Nr.8-10_Mortgage'!I35</f>
        <v>0</v>
      </c>
      <c r="J35" s="237">
        <f>'§28(1)Nr.8-10_Mortgage'!J35</f>
        <v>0</v>
      </c>
      <c r="K35" s="134"/>
    </row>
    <row r="36" spans="2:11" ht="12" customHeight="1">
      <c r="B36" s="133"/>
      <c r="C36" s="78" t="s">
        <v>308</v>
      </c>
      <c r="D36" s="78" t="str">
        <f>'§28(1)Nr.8-10_Mortgage'!D36</f>
        <v>Q1 2026</v>
      </c>
      <c r="E36" s="320">
        <f>'§28(1)Nr.8-10_Mortgage'!E36</f>
        <v>25</v>
      </c>
      <c r="F36" s="321">
        <f>'§28(1)Nr.8-10_Mortgage'!F36</f>
        <v>0</v>
      </c>
      <c r="G36" s="321">
        <f>'§28(1)Nr.8-10_Mortgage'!G36</f>
        <v>0</v>
      </c>
      <c r="H36" s="321">
        <f>'§28(1)Nr.8-10_Mortgage'!H36</f>
        <v>0</v>
      </c>
      <c r="I36" s="321">
        <f>'§28(1)Nr.8-10_Mortgage'!I36</f>
        <v>0</v>
      </c>
      <c r="J36" s="321">
        <f>'§28(1)Nr.8-10_Mortgage'!J36</f>
        <v>25</v>
      </c>
      <c r="K36" s="134"/>
    </row>
    <row r="37" spans="2:11" ht="12" customHeight="1">
      <c r="B37" s="133"/>
      <c r="C37" s="78"/>
      <c r="D37" s="78" t="str">
        <f>'§28(1)Nr.8-10_Mortgage'!D37</f>
        <v>Q1 2025</v>
      </c>
      <c r="E37" s="236">
        <f>'§28(1)Nr.8-10_Mortgage'!E37</f>
        <v>25</v>
      </c>
      <c r="F37" s="237">
        <f>'§28(1)Nr.8-10_Mortgage'!F37</f>
        <v>0</v>
      </c>
      <c r="G37" s="237">
        <f>'§28(1)Nr.8-10_Mortgage'!G37</f>
        <v>0</v>
      </c>
      <c r="H37" s="237">
        <f>'§28(1)Nr.8-10_Mortgage'!H37</f>
        <v>0</v>
      </c>
      <c r="I37" s="237">
        <f>'§28(1)Nr.8-10_Mortgage'!I37</f>
        <v>0</v>
      </c>
      <c r="J37" s="237">
        <f>'§28(1)Nr.8-10_Mortgage'!J37</f>
        <v>25</v>
      </c>
      <c r="K37" s="134"/>
    </row>
    <row r="38" spans="2:11" ht="12" hidden="1" customHeight="1">
      <c r="B38" s="133"/>
      <c r="C38" s="78" t="s">
        <v>331</v>
      </c>
      <c r="D38" s="78" t="str">
        <f>'§28(1)Nr.8-10_Mortgage'!D38</f>
        <v>Q1 2026</v>
      </c>
      <c r="E38" s="320">
        <f>'§28(1)Nr.8-10_Mortgage'!E38</f>
        <v>0</v>
      </c>
      <c r="F38" s="321">
        <f>'§28(1)Nr.8-10_Mortgage'!F38</f>
        <v>0</v>
      </c>
      <c r="G38" s="321">
        <f>'§28(1)Nr.8-10_Mortgage'!G38</f>
        <v>0</v>
      </c>
      <c r="H38" s="321">
        <f>'§28(1)Nr.8-10_Mortgage'!H38</f>
        <v>0</v>
      </c>
      <c r="I38" s="321">
        <f>'§28(1)Nr.8-10_Mortgage'!I38</f>
        <v>0</v>
      </c>
      <c r="J38" s="321">
        <f>'§28(1)Nr.8-10_Mortgage'!J38</f>
        <v>0</v>
      </c>
      <c r="K38" s="134"/>
    </row>
    <row r="39" spans="2:11" ht="12" hidden="1" customHeight="1">
      <c r="B39" s="133"/>
      <c r="C39" s="78"/>
      <c r="D39" s="78" t="str">
        <f>'§28(1)Nr.8-10_Mortgage'!D39</f>
        <v>Q1 2025</v>
      </c>
      <c r="E39" s="236">
        <f>'§28(1)Nr.8-10_Mortgage'!E39</f>
        <v>0</v>
      </c>
      <c r="F39" s="237">
        <f>'§28(1)Nr.8-10_Mortgage'!F39</f>
        <v>0</v>
      </c>
      <c r="G39" s="237">
        <f>'§28(1)Nr.8-10_Mortgage'!G39</f>
        <v>0</v>
      </c>
      <c r="H39" s="237">
        <f>'§28(1)Nr.8-10_Mortgage'!H39</f>
        <v>0</v>
      </c>
      <c r="I39" s="237">
        <f>'§28(1)Nr.8-10_Mortgage'!I39</f>
        <v>0</v>
      </c>
      <c r="J39" s="237">
        <f>'§28(1)Nr.8-10_Mortgage'!J39</f>
        <v>0</v>
      </c>
      <c r="K39" s="134"/>
    </row>
    <row r="40" spans="2:11" ht="12" customHeight="1">
      <c r="B40" s="133"/>
      <c r="C40" s="78" t="s">
        <v>309</v>
      </c>
      <c r="D40" s="78" t="str">
        <f>'§28(1)Nr.8-10_Mortgage'!D40</f>
        <v>Q1 2026</v>
      </c>
      <c r="E40" s="320">
        <f>'§28(1)Nr.8-10_Mortgage'!E40</f>
        <v>240</v>
      </c>
      <c r="F40" s="321">
        <f>'§28(1)Nr.8-10_Mortgage'!F40</f>
        <v>0</v>
      </c>
      <c r="G40" s="321">
        <f>'§28(1)Nr.8-10_Mortgage'!G40</f>
        <v>0</v>
      </c>
      <c r="H40" s="321">
        <f>'§28(1)Nr.8-10_Mortgage'!H40</f>
        <v>0</v>
      </c>
      <c r="I40" s="321">
        <f>'§28(1)Nr.8-10_Mortgage'!I40</f>
        <v>0</v>
      </c>
      <c r="J40" s="321">
        <f>'§28(1)Nr.8-10_Mortgage'!J40</f>
        <v>240</v>
      </c>
      <c r="K40" s="134"/>
    </row>
    <row r="41" spans="2:11" ht="12" customHeight="1">
      <c r="B41" s="133"/>
      <c r="C41" s="78"/>
      <c r="D41" s="78" t="str">
        <f>'§28(1)Nr.8-10_Mortgage'!D41</f>
        <v>Q1 2025</v>
      </c>
      <c r="E41" s="236">
        <f>'§28(1)Nr.8-10_Mortgage'!E41</f>
        <v>100</v>
      </c>
      <c r="F41" s="237">
        <f>'§28(1)Nr.8-10_Mortgage'!F41</f>
        <v>0</v>
      </c>
      <c r="G41" s="237">
        <f>'§28(1)Nr.8-10_Mortgage'!G41</f>
        <v>0</v>
      </c>
      <c r="H41" s="237">
        <f>'§28(1)Nr.8-10_Mortgage'!H41</f>
        <v>0</v>
      </c>
      <c r="I41" s="237">
        <f>'§28(1)Nr.8-10_Mortgage'!I41</f>
        <v>0</v>
      </c>
      <c r="J41" s="237">
        <f>'§28(1)Nr.8-10_Mortgage'!J41</f>
        <v>100</v>
      </c>
      <c r="K41" s="134"/>
    </row>
    <row r="42" spans="2:11" ht="12" hidden="1" customHeight="1">
      <c r="B42" s="133"/>
      <c r="C42" s="78" t="s">
        <v>191</v>
      </c>
      <c r="D42" s="78" t="str">
        <f>'§28(1)Nr.8-10_Mortgage'!D42</f>
        <v>Q1 2026</v>
      </c>
      <c r="E42" s="320">
        <f>'§28(1)Nr.8-10_Mortgage'!E42</f>
        <v>0</v>
      </c>
      <c r="F42" s="321">
        <f>'§28(1)Nr.8-10_Mortgage'!F42</f>
        <v>0</v>
      </c>
      <c r="G42" s="321">
        <f>'§28(1)Nr.8-10_Mortgage'!G42</f>
        <v>0</v>
      </c>
      <c r="H42" s="321">
        <f>'§28(1)Nr.8-10_Mortgage'!H42</f>
        <v>0</v>
      </c>
      <c r="I42" s="321">
        <f>'§28(1)Nr.8-10_Mortgage'!I42</f>
        <v>0</v>
      </c>
      <c r="J42" s="321">
        <f>'§28(1)Nr.8-10_Mortgage'!J42</f>
        <v>0</v>
      </c>
      <c r="K42" s="134"/>
    </row>
    <row r="43" spans="2:11" ht="12" hidden="1" customHeight="1">
      <c r="B43" s="133"/>
      <c r="C43" s="78"/>
      <c r="D43" s="78" t="str">
        <f>'§28(1)Nr.8-10_Mortgage'!D43</f>
        <v>Q1 2025</v>
      </c>
      <c r="E43" s="236">
        <f>'§28(1)Nr.8-10_Mortgage'!E43</f>
        <v>0</v>
      </c>
      <c r="F43" s="237">
        <f>'§28(1)Nr.8-10_Mortgage'!F43</f>
        <v>0</v>
      </c>
      <c r="G43" s="237">
        <f>'§28(1)Nr.8-10_Mortgage'!G43</f>
        <v>0</v>
      </c>
      <c r="H43" s="237">
        <f>'§28(1)Nr.8-10_Mortgage'!H43</f>
        <v>0</v>
      </c>
      <c r="I43" s="237">
        <f>'§28(1)Nr.8-10_Mortgage'!I43</f>
        <v>0</v>
      </c>
      <c r="J43" s="237">
        <f>'§28(1)Nr.8-10_Mortgage'!J43</f>
        <v>0</v>
      </c>
      <c r="K43" s="134"/>
    </row>
    <row r="44" spans="2:11" ht="12" hidden="1" customHeight="1">
      <c r="B44" s="133"/>
      <c r="C44" s="78" t="s">
        <v>320</v>
      </c>
      <c r="D44" s="78" t="str">
        <f>'§28(1)Nr.8-10_Mortgage'!D44</f>
        <v>Q1 2026</v>
      </c>
      <c r="E44" s="320">
        <f>'§28(1)Nr.8-10_Mortgage'!E44</f>
        <v>0</v>
      </c>
      <c r="F44" s="321">
        <f>'§28(1)Nr.8-10_Mortgage'!F44</f>
        <v>0</v>
      </c>
      <c r="G44" s="321">
        <f>'§28(1)Nr.8-10_Mortgage'!G44</f>
        <v>0</v>
      </c>
      <c r="H44" s="321">
        <f>'§28(1)Nr.8-10_Mortgage'!H44</f>
        <v>0</v>
      </c>
      <c r="I44" s="321">
        <f>'§28(1)Nr.8-10_Mortgage'!I44</f>
        <v>0</v>
      </c>
      <c r="J44" s="321">
        <f>'§28(1)Nr.8-10_Mortgage'!J44</f>
        <v>0</v>
      </c>
      <c r="K44" s="134"/>
    </row>
    <row r="45" spans="2:11" ht="12" hidden="1" customHeight="1">
      <c r="B45" s="133"/>
      <c r="C45" s="78"/>
      <c r="D45" s="78" t="str">
        <f>'§28(1)Nr.8-10_Mortgage'!D45</f>
        <v>Q1 2025</v>
      </c>
      <c r="E45" s="236">
        <f>'§28(1)Nr.8-10_Mortgage'!E45</f>
        <v>0</v>
      </c>
      <c r="F45" s="237">
        <f>'§28(1)Nr.8-10_Mortgage'!F45</f>
        <v>0</v>
      </c>
      <c r="G45" s="237">
        <f>'§28(1)Nr.8-10_Mortgage'!G45</f>
        <v>0</v>
      </c>
      <c r="H45" s="237">
        <f>'§28(1)Nr.8-10_Mortgage'!H45</f>
        <v>0</v>
      </c>
      <c r="I45" s="237">
        <f>'§28(1)Nr.8-10_Mortgage'!I45</f>
        <v>0</v>
      </c>
      <c r="J45" s="237">
        <f>'§28(1)Nr.8-10_Mortgage'!J45</f>
        <v>0</v>
      </c>
      <c r="K45" s="134"/>
    </row>
    <row r="46" spans="2:11" ht="12" customHeight="1">
      <c r="B46" s="133"/>
      <c r="C46" s="78" t="s">
        <v>306</v>
      </c>
      <c r="D46" s="78" t="str">
        <f>'§28(1)Nr.8-10_Mortgage'!D46</f>
        <v>Q1 2026</v>
      </c>
      <c r="E46" s="320">
        <f>'§28(1)Nr.8-10_Mortgage'!E46</f>
        <v>500</v>
      </c>
      <c r="F46" s="321">
        <f>'§28(1)Nr.8-10_Mortgage'!F46</f>
        <v>0</v>
      </c>
      <c r="G46" s="321">
        <f>'§28(1)Nr.8-10_Mortgage'!G46</f>
        <v>0</v>
      </c>
      <c r="H46" s="321">
        <f>'§28(1)Nr.8-10_Mortgage'!H46</f>
        <v>0</v>
      </c>
      <c r="I46" s="321">
        <f>'§28(1)Nr.8-10_Mortgage'!I46</f>
        <v>0</v>
      </c>
      <c r="J46" s="321">
        <f>'§28(1)Nr.8-10_Mortgage'!J46</f>
        <v>500</v>
      </c>
      <c r="K46" s="134"/>
    </row>
    <row r="47" spans="2:11" ht="12" customHeight="1">
      <c r="B47" s="133"/>
      <c r="C47" s="78"/>
      <c r="D47" s="78" t="str">
        <f>'§28(1)Nr.8-10_Mortgage'!D47</f>
        <v>Q1 2025</v>
      </c>
      <c r="E47" s="236">
        <f>'§28(1)Nr.8-10_Mortgage'!E47</f>
        <v>0</v>
      </c>
      <c r="F47" s="237">
        <f>'§28(1)Nr.8-10_Mortgage'!F47</f>
        <v>0</v>
      </c>
      <c r="G47" s="237">
        <f>'§28(1)Nr.8-10_Mortgage'!G47</f>
        <v>0</v>
      </c>
      <c r="H47" s="237">
        <f>'§28(1)Nr.8-10_Mortgage'!H47</f>
        <v>0</v>
      </c>
      <c r="I47" s="237">
        <f>'§28(1)Nr.8-10_Mortgage'!I47</f>
        <v>0</v>
      </c>
      <c r="J47" s="237">
        <f>'§28(1)Nr.8-10_Mortgage'!J47</f>
        <v>0</v>
      </c>
      <c r="K47" s="134"/>
    </row>
    <row r="48" spans="2:11" ht="12" hidden="1" customHeight="1">
      <c r="B48" s="133"/>
      <c r="C48" s="78" t="s">
        <v>321</v>
      </c>
      <c r="D48" s="78" t="str">
        <f>'§28(1)Nr.8-10_Mortgage'!D48</f>
        <v>Q1 2026</v>
      </c>
      <c r="E48" s="320">
        <f>'§28(1)Nr.8-10_Mortgage'!E48</f>
        <v>0</v>
      </c>
      <c r="F48" s="321">
        <f>'§28(1)Nr.8-10_Mortgage'!F48</f>
        <v>0</v>
      </c>
      <c r="G48" s="321">
        <f>'§28(1)Nr.8-10_Mortgage'!G48</f>
        <v>0</v>
      </c>
      <c r="H48" s="321">
        <f>'§28(1)Nr.8-10_Mortgage'!H48</f>
        <v>0</v>
      </c>
      <c r="I48" s="321">
        <f>'§28(1)Nr.8-10_Mortgage'!I48</f>
        <v>0</v>
      </c>
      <c r="J48" s="321">
        <f>'§28(1)Nr.8-10_Mortgage'!J48</f>
        <v>0</v>
      </c>
      <c r="K48" s="134"/>
    </row>
    <row r="49" spans="2:11" ht="12" hidden="1" customHeight="1">
      <c r="B49" s="133"/>
      <c r="C49" s="78"/>
      <c r="D49" s="78" t="str">
        <f>'§28(1)Nr.8-10_Mortgage'!D49</f>
        <v>Q1 2025</v>
      </c>
      <c r="E49" s="236">
        <f>'§28(1)Nr.8-10_Mortgage'!E49</f>
        <v>0</v>
      </c>
      <c r="F49" s="237">
        <f>'§28(1)Nr.8-10_Mortgage'!F49</f>
        <v>0</v>
      </c>
      <c r="G49" s="237">
        <f>'§28(1)Nr.8-10_Mortgage'!G49</f>
        <v>0</v>
      </c>
      <c r="H49" s="237">
        <f>'§28(1)Nr.8-10_Mortgage'!H49</f>
        <v>0</v>
      </c>
      <c r="I49" s="237">
        <f>'§28(1)Nr.8-10_Mortgage'!I49</f>
        <v>0</v>
      </c>
      <c r="J49" s="237">
        <f>'§28(1)Nr.8-10_Mortgage'!J49</f>
        <v>0</v>
      </c>
      <c r="K49" s="134"/>
    </row>
    <row r="50" spans="2:11" ht="12" hidden="1" customHeight="1">
      <c r="B50" s="133"/>
      <c r="C50" s="78" t="s">
        <v>135</v>
      </c>
      <c r="D50" s="78" t="str">
        <f>'§28(1)Nr.8-10_Mortgage'!D50</f>
        <v>Q1 2026</v>
      </c>
      <c r="E50" s="320">
        <f>'§28(1)Nr.8-10_Mortgage'!E50</f>
        <v>0</v>
      </c>
      <c r="F50" s="321">
        <f>'§28(1)Nr.8-10_Mortgage'!F50</f>
        <v>0</v>
      </c>
      <c r="G50" s="321">
        <f>'§28(1)Nr.8-10_Mortgage'!G50</f>
        <v>0</v>
      </c>
      <c r="H50" s="321">
        <f>'§28(1)Nr.8-10_Mortgage'!H50</f>
        <v>0</v>
      </c>
      <c r="I50" s="321">
        <f>'§28(1)Nr.8-10_Mortgage'!I50</f>
        <v>0</v>
      </c>
      <c r="J50" s="321">
        <f>'§28(1)Nr.8-10_Mortgage'!J50</f>
        <v>0</v>
      </c>
      <c r="K50" s="134"/>
    </row>
    <row r="51" spans="2:11" ht="12" hidden="1" customHeight="1">
      <c r="B51" s="133"/>
      <c r="C51" s="78"/>
      <c r="D51" s="78" t="str">
        <f>'§28(1)Nr.8-10_Mortgage'!D51</f>
        <v>Q1 2025</v>
      </c>
      <c r="E51" s="236">
        <f>'§28(1)Nr.8-10_Mortgage'!E51</f>
        <v>0</v>
      </c>
      <c r="F51" s="237">
        <f>'§28(1)Nr.8-10_Mortgage'!F51</f>
        <v>0</v>
      </c>
      <c r="G51" s="237">
        <f>'§28(1)Nr.8-10_Mortgage'!G51</f>
        <v>0</v>
      </c>
      <c r="H51" s="237">
        <f>'§28(1)Nr.8-10_Mortgage'!H51</f>
        <v>0</v>
      </c>
      <c r="I51" s="237">
        <f>'§28(1)Nr.8-10_Mortgage'!I51</f>
        <v>0</v>
      </c>
      <c r="J51" s="237">
        <f>'§28(1)Nr.8-10_Mortgage'!J51</f>
        <v>0</v>
      </c>
      <c r="K51" s="134"/>
    </row>
    <row r="52" spans="2:11" ht="12" hidden="1" customHeight="1">
      <c r="B52" s="133"/>
      <c r="C52" s="78" t="s">
        <v>322</v>
      </c>
      <c r="D52" s="78" t="str">
        <f>'§28(1)Nr.8-10_Mortgage'!D52</f>
        <v>Q1 2026</v>
      </c>
      <c r="E52" s="320">
        <f>'§28(1)Nr.8-10_Mortgage'!E52</f>
        <v>0</v>
      </c>
      <c r="F52" s="321">
        <f>'§28(1)Nr.8-10_Mortgage'!F52</f>
        <v>0</v>
      </c>
      <c r="G52" s="321">
        <f>'§28(1)Nr.8-10_Mortgage'!G52</f>
        <v>0</v>
      </c>
      <c r="H52" s="321">
        <f>'§28(1)Nr.8-10_Mortgage'!H52</f>
        <v>0</v>
      </c>
      <c r="I52" s="321">
        <f>'§28(1)Nr.8-10_Mortgage'!I52</f>
        <v>0</v>
      </c>
      <c r="J52" s="321">
        <f>'§28(1)Nr.8-10_Mortgage'!J52</f>
        <v>0</v>
      </c>
      <c r="K52" s="134"/>
    </row>
    <row r="53" spans="2:11" ht="12" hidden="1" customHeight="1">
      <c r="B53" s="133"/>
      <c r="C53" s="78"/>
      <c r="D53" s="78" t="str">
        <f>'§28(1)Nr.8-10_Mortgage'!D53</f>
        <v>Q1 2025</v>
      </c>
      <c r="E53" s="236">
        <f>'§28(1)Nr.8-10_Mortgage'!E53</f>
        <v>0</v>
      </c>
      <c r="F53" s="237">
        <f>'§28(1)Nr.8-10_Mortgage'!F53</f>
        <v>0</v>
      </c>
      <c r="G53" s="237">
        <f>'§28(1)Nr.8-10_Mortgage'!G53</f>
        <v>0</v>
      </c>
      <c r="H53" s="237">
        <f>'§28(1)Nr.8-10_Mortgage'!H53</f>
        <v>0</v>
      </c>
      <c r="I53" s="237">
        <f>'§28(1)Nr.8-10_Mortgage'!I53</f>
        <v>0</v>
      </c>
      <c r="J53" s="237">
        <f>'§28(1)Nr.8-10_Mortgage'!J53</f>
        <v>0</v>
      </c>
      <c r="K53" s="134"/>
    </row>
    <row r="54" spans="2:11" ht="12" hidden="1" customHeight="1">
      <c r="B54" s="133"/>
      <c r="C54" s="78" t="s">
        <v>323</v>
      </c>
      <c r="D54" s="78" t="str">
        <f>'§28(1)Nr.8-10_Mortgage'!D54</f>
        <v>Q1 2026</v>
      </c>
      <c r="E54" s="320">
        <f>'§28(1)Nr.8-10_Mortgage'!E54</f>
        <v>0</v>
      </c>
      <c r="F54" s="321">
        <f>'§28(1)Nr.8-10_Mortgage'!F54</f>
        <v>0</v>
      </c>
      <c r="G54" s="321">
        <f>'§28(1)Nr.8-10_Mortgage'!G54</f>
        <v>0</v>
      </c>
      <c r="H54" s="321">
        <f>'§28(1)Nr.8-10_Mortgage'!H54</f>
        <v>0</v>
      </c>
      <c r="I54" s="321">
        <f>'§28(1)Nr.8-10_Mortgage'!I54</f>
        <v>0</v>
      </c>
      <c r="J54" s="321">
        <f>'§28(1)Nr.8-10_Mortgage'!J54</f>
        <v>0</v>
      </c>
      <c r="K54" s="134"/>
    </row>
    <row r="55" spans="2:11" ht="12" hidden="1" customHeight="1">
      <c r="B55" s="133"/>
      <c r="C55" s="78"/>
      <c r="D55" s="78" t="str">
        <f>'§28(1)Nr.8-10_Mortgage'!D55</f>
        <v>Q1 2025</v>
      </c>
      <c r="E55" s="236">
        <f>'§28(1)Nr.8-10_Mortgage'!E55</f>
        <v>0</v>
      </c>
      <c r="F55" s="237">
        <f>'§28(1)Nr.8-10_Mortgage'!F55</f>
        <v>0</v>
      </c>
      <c r="G55" s="237">
        <f>'§28(1)Nr.8-10_Mortgage'!G55</f>
        <v>0</v>
      </c>
      <c r="H55" s="237">
        <f>'§28(1)Nr.8-10_Mortgage'!H55</f>
        <v>0</v>
      </c>
      <c r="I55" s="237">
        <f>'§28(1)Nr.8-10_Mortgage'!I55</f>
        <v>0</v>
      </c>
      <c r="J55" s="237">
        <f>'§28(1)Nr.8-10_Mortgage'!J55</f>
        <v>0</v>
      </c>
      <c r="K55" s="134"/>
    </row>
    <row r="56" spans="2:11" ht="12" hidden="1" customHeight="1">
      <c r="B56" s="133"/>
      <c r="C56" s="78" t="s">
        <v>307</v>
      </c>
      <c r="D56" s="78" t="str">
        <f>'§28(1)Nr.8-10_Mortgage'!D56</f>
        <v>Q1 2026</v>
      </c>
      <c r="E56" s="320">
        <f>'§28(1)Nr.8-10_Mortgage'!E56</f>
        <v>0</v>
      </c>
      <c r="F56" s="321">
        <f>'§28(1)Nr.8-10_Mortgage'!F56</f>
        <v>0</v>
      </c>
      <c r="G56" s="321">
        <f>'§28(1)Nr.8-10_Mortgage'!G56</f>
        <v>0</v>
      </c>
      <c r="H56" s="321">
        <f>'§28(1)Nr.8-10_Mortgage'!H56</f>
        <v>0</v>
      </c>
      <c r="I56" s="321">
        <f>'§28(1)Nr.8-10_Mortgage'!I56</f>
        <v>0</v>
      </c>
      <c r="J56" s="321">
        <f>'§28(1)Nr.8-10_Mortgage'!J56</f>
        <v>0</v>
      </c>
      <c r="K56" s="134"/>
    </row>
    <row r="57" spans="2:11" ht="12" hidden="1" customHeight="1">
      <c r="B57" s="133"/>
      <c r="C57" s="78"/>
      <c r="D57" s="78" t="str">
        <f>'§28(1)Nr.8-10_Mortgage'!D57</f>
        <v>Q1 2025</v>
      </c>
      <c r="E57" s="236">
        <f>'§28(1)Nr.8-10_Mortgage'!E57</f>
        <v>0</v>
      </c>
      <c r="F57" s="237">
        <f>'§28(1)Nr.8-10_Mortgage'!F57</f>
        <v>0</v>
      </c>
      <c r="G57" s="237">
        <f>'§28(1)Nr.8-10_Mortgage'!G57</f>
        <v>0</v>
      </c>
      <c r="H57" s="237">
        <f>'§28(1)Nr.8-10_Mortgage'!H57</f>
        <v>0</v>
      </c>
      <c r="I57" s="237">
        <f>'§28(1)Nr.8-10_Mortgage'!I57</f>
        <v>0</v>
      </c>
      <c r="J57" s="237">
        <f>'§28(1)Nr.8-10_Mortgage'!J57</f>
        <v>0</v>
      </c>
      <c r="K57" s="134"/>
    </row>
    <row r="58" spans="2:11" ht="12" customHeight="1">
      <c r="B58" s="133"/>
      <c r="C58" s="78" t="s">
        <v>310</v>
      </c>
      <c r="D58" s="78" t="str">
        <f>'§28(1)Nr.8-10_Mortgage'!D58</f>
        <v>Q1 2026</v>
      </c>
      <c r="E58" s="320">
        <f>'§28(1)Nr.8-10_Mortgage'!E58</f>
        <v>50</v>
      </c>
      <c r="F58" s="321">
        <f>'§28(1)Nr.8-10_Mortgage'!F58</f>
        <v>0</v>
      </c>
      <c r="G58" s="321">
        <f>'§28(1)Nr.8-10_Mortgage'!G58</f>
        <v>0</v>
      </c>
      <c r="H58" s="321">
        <f>'§28(1)Nr.8-10_Mortgage'!H58</f>
        <v>0</v>
      </c>
      <c r="I58" s="321">
        <f>'§28(1)Nr.8-10_Mortgage'!I58</f>
        <v>0</v>
      </c>
      <c r="J58" s="321">
        <f>'§28(1)Nr.8-10_Mortgage'!J58</f>
        <v>50</v>
      </c>
      <c r="K58" s="134"/>
    </row>
    <row r="59" spans="2:11" ht="12" customHeight="1">
      <c r="B59" s="133"/>
      <c r="C59" s="78"/>
      <c r="D59" s="78" t="str">
        <f>'§28(1)Nr.8-10_Mortgage'!D59</f>
        <v>Q1 2025</v>
      </c>
      <c r="E59" s="236">
        <f>'§28(1)Nr.8-10_Mortgage'!E59</f>
        <v>50</v>
      </c>
      <c r="F59" s="237">
        <f>'§28(1)Nr.8-10_Mortgage'!F59</f>
        <v>0</v>
      </c>
      <c r="G59" s="237">
        <f>'§28(1)Nr.8-10_Mortgage'!G59</f>
        <v>0</v>
      </c>
      <c r="H59" s="237">
        <f>'§28(1)Nr.8-10_Mortgage'!H59</f>
        <v>0</v>
      </c>
      <c r="I59" s="237">
        <f>'§28(1)Nr.8-10_Mortgage'!I59</f>
        <v>0</v>
      </c>
      <c r="J59" s="237">
        <f>'§28(1)Nr.8-10_Mortgage'!J59</f>
        <v>50</v>
      </c>
      <c r="K59" s="134"/>
    </row>
    <row r="60" spans="2:11" ht="12" customHeight="1">
      <c r="B60" s="133"/>
      <c r="C60" s="78" t="s">
        <v>311</v>
      </c>
      <c r="D60" s="78" t="str">
        <f>'§28(1)Nr.8-10_Mortgage'!D60</f>
        <v>Q1 2026</v>
      </c>
      <c r="E60" s="320">
        <f>'§28(1)Nr.8-10_Mortgage'!E60</f>
        <v>115.35</v>
      </c>
      <c r="F60" s="321">
        <f>'§28(1)Nr.8-10_Mortgage'!F60</f>
        <v>0</v>
      </c>
      <c r="G60" s="321">
        <f>'§28(1)Nr.8-10_Mortgage'!G60</f>
        <v>0</v>
      </c>
      <c r="H60" s="321">
        <f>'§28(1)Nr.8-10_Mortgage'!H60</f>
        <v>0</v>
      </c>
      <c r="I60" s="321">
        <f>'§28(1)Nr.8-10_Mortgage'!I60</f>
        <v>0</v>
      </c>
      <c r="J60" s="321">
        <f>'§28(1)Nr.8-10_Mortgage'!J60</f>
        <v>115.35</v>
      </c>
      <c r="K60" s="134"/>
    </row>
    <row r="61" spans="2:11" ht="12" customHeight="1">
      <c r="B61" s="133"/>
      <c r="C61" s="78"/>
      <c r="D61" s="78" t="str">
        <f>'§28(1)Nr.8-10_Mortgage'!D61</f>
        <v>Q1 2025</v>
      </c>
      <c r="E61" s="236">
        <f>'§28(1)Nr.8-10_Mortgage'!E61</f>
        <v>220.35</v>
      </c>
      <c r="F61" s="237">
        <f>'§28(1)Nr.8-10_Mortgage'!F61</f>
        <v>0</v>
      </c>
      <c r="G61" s="237">
        <f>'§28(1)Nr.8-10_Mortgage'!G61</f>
        <v>0</v>
      </c>
      <c r="H61" s="237">
        <f>'§28(1)Nr.8-10_Mortgage'!H61</f>
        <v>0</v>
      </c>
      <c r="I61" s="237">
        <f>'§28(1)Nr.8-10_Mortgage'!I61</f>
        <v>0</v>
      </c>
      <c r="J61" s="237">
        <f>'§28(1)Nr.8-10_Mortgage'!J61</f>
        <v>220.35</v>
      </c>
      <c r="K61" s="134"/>
    </row>
    <row r="62" spans="2:11" ht="12" hidden="1" customHeight="1">
      <c r="B62" s="133"/>
      <c r="C62" s="78" t="s">
        <v>324</v>
      </c>
      <c r="D62" s="78" t="str">
        <f>'§28(1)Nr.8-10_Mortgage'!D62</f>
        <v>Q1 2026</v>
      </c>
      <c r="E62" s="320">
        <f>'§28(1)Nr.8-10_Mortgage'!E62</f>
        <v>0</v>
      </c>
      <c r="F62" s="321">
        <f>'§28(1)Nr.8-10_Mortgage'!F62</f>
        <v>0</v>
      </c>
      <c r="G62" s="321">
        <f>'§28(1)Nr.8-10_Mortgage'!G62</f>
        <v>0</v>
      </c>
      <c r="H62" s="321">
        <f>'§28(1)Nr.8-10_Mortgage'!H62</f>
        <v>0</v>
      </c>
      <c r="I62" s="321">
        <f>'§28(1)Nr.8-10_Mortgage'!I62</f>
        <v>0</v>
      </c>
      <c r="J62" s="321">
        <f>'§28(1)Nr.8-10_Mortgage'!J62</f>
        <v>0</v>
      </c>
      <c r="K62" s="134"/>
    </row>
    <row r="63" spans="2:11" ht="12" hidden="1" customHeight="1">
      <c r="B63" s="133"/>
      <c r="C63" s="78"/>
      <c r="D63" s="78" t="str">
        <f>'§28(1)Nr.8-10_Mortgage'!D63</f>
        <v>Q1 2025</v>
      </c>
      <c r="E63" s="236">
        <f>'§28(1)Nr.8-10_Mortgage'!E63</f>
        <v>0</v>
      </c>
      <c r="F63" s="237">
        <f>'§28(1)Nr.8-10_Mortgage'!F63</f>
        <v>0</v>
      </c>
      <c r="G63" s="237">
        <f>'§28(1)Nr.8-10_Mortgage'!G63</f>
        <v>0</v>
      </c>
      <c r="H63" s="237">
        <f>'§28(1)Nr.8-10_Mortgage'!H63</f>
        <v>0</v>
      </c>
      <c r="I63" s="237">
        <f>'§28(1)Nr.8-10_Mortgage'!I63</f>
        <v>0</v>
      </c>
      <c r="J63" s="237">
        <f>'§28(1)Nr.8-10_Mortgage'!J63</f>
        <v>0</v>
      </c>
      <c r="K63" s="134"/>
    </row>
    <row r="64" spans="2:11" ht="12" hidden="1" customHeight="1">
      <c r="B64" s="133"/>
      <c r="C64" s="78" t="s">
        <v>325</v>
      </c>
      <c r="D64" s="78" t="str">
        <f>'§28(1)Nr.8-10_Mortgage'!D64</f>
        <v>Q1 2026</v>
      </c>
      <c r="E64" s="320">
        <f>'§28(1)Nr.8-10_Mortgage'!E64</f>
        <v>0</v>
      </c>
      <c r="F64" s="321">
        <f>'§28(1)Nr.8-10_Mortgage'!F64</f>
        <v>0</v>
      </c>
      <c r="G64" s="321">
        <f>'§28(1)Nr.8-10_Mortgage'!G64</f>
        <v>0</v>
      </c>
      <c r="H64" s="321">
        <f>'§28(1)Nr.8-10_Mortgage'!H64</f>
        <v>0</v>
      </c>
      <c r="I64" s="321">
        <f>'§28(1)Nr.8-10_Mortgage'!I64</f>
        <v>0</v>
      </c>
      <c r="J64" s="321">
        <f>'§28(1)Nr.8-10_Mortgage'!J64</f>
        <v>0</v>
      </c>
      <c r="K64" s="134"/>
    </row>
    <row r="65" spans="2:11" ht="12" hidden="1" customHeight="1">
      <c r="B65" s="133"/>
      <c r="C65" s="78"/>
      <c r="D65" s="78" t="str">
        <f>'§28(1)Nr.8-10_Mortgage'!D65</f>
        <v>Q1 2025</v>
      </c>
      <c r="E65" s="236">
        <f>'§28(1)Nr.8-10_Mortgage'!E65</f>
        <v>0</v>
      </c>
      <c r="F65" s="237">
        <f>'§28(1)Nr.8-10_Mortgage'!F65</f>
        <v>0</v>
      </c>
      <c r="G65" s="237">
        <f>'§28(1)Nr.8-10_Mortgage'!G65</f>
        <v>0</v>
      </c>
      <c r="H65" s="237">
        <f>'§28(1)Nr.8-10_Mortgage'!H65</f>
        <v>0</v>
      </c>
      <c r="I65" s="237">
        <f>'§28(1)Nr.8-10_Mortgage'!I65</f>
        <v>0</v>
      </c>
      <c r="J65" s="237">
        <f>'§28(1)Nr.8-10_Mortgage'!J65</f>
        <v>0</v>
      </c>
      <c r="K65" s="134"/>
    </row>
    <row r="66" spans="2:11" ht="12" hidden="1" customHeight="1">
      <c r="B66" s="133"/>
      <c r="C66" s="78" t="s">
        <v>326</v>
      </c>
      <c r="D66" s="78" t="str">
        <f>'§28(1)Nr.8-10_Mortgage'!D66</f>
        <v>Q1 2026</v>
      </c>
      <c r="E66" s="320">
        <f>'§28(1)Nr.8-10_Mortgage'!E66</f>
        <v>0</v>
      </c>
      <c r="F66" s="321">
        <f>'§28(1)Nr.8-10_Mortgage'!F66</f>
        <v>0</v>
      </c>
      <c r="G66" s="321">
        <f>'§28(1)Nr.8-10_Mortgage'!G66</f>
        <v>0</v>
      </c>
      <c r="H66" s="321">
        <f>'§28(1)Nr.8-10_Mortgage'!H66</f>
        <v>0</v>
      </c>
      <c r="I66" s="321">
        <f>'§28(1)Nr.8-10_Mortgage'!I66</f>
        <v>0</v>
      </c>
      <c r="J66" s="321">
        <f>'§28(1)Nr.8-10_Mortgage'!J66</f>
        <v>0</v>
      </c>
      <c r="K66" s="134"/>
    </row>
    <row r="67" spans="2:11" ht="12" hidden="1" customHeight="1">
      <c r="B67" s="133"/>
      <c r="C67" s="78"/>
      <c r="D67" s="78" t="str">
        <f>'§28(1)Nr.8-10_Mortgage'!D67</f>
        <v>Q1 2025</v>
      </c>
      <c r="E67" s="236">
        <f>'§28(1)Nr.8-10_Mortgage'!E67</f>
        <v>0</v>
      </c>
      <c r="F67" s="237">
        <f>'§28(1)Nr.8-10_Mortgage'!F67</f>
        <v>0</v>
      </c>
      <c r="G67" s="237">
        <f>'§28(1)Nr.8-10_Mortgage'!G67</f>
        <v>0</v>
      </c>
      <c r="H67" s="237">
        <f>'§28(1)Nr.8-10_Mortgage'!H67</f>
        <v>0</v>
      </c>
      <c r="I67" s="237">
        <f>'§28(1)Nr.8-10_Mortgage'!I67</f>
        <v>0</v>
      </c>
      <c r="J67" s="237">
        <f>'§28(1)Nr.8-10_Mortgage'!J67</f>
        <v>0</v>
      </c>
      <c r="K67" s="134"/>
    </row>
    <row r="68" spans="2:11" ht="12" hidden="1" customHeight="1">
      <c r="B68" s="133"/>
      <c r="C68" s="78" t="s">
        <v>327</v>
      </c>
      <c r="D68" s="78" t="str">
        <f>'§28(1)Nr.8-10_Mortgage'!D68</f>
        <v>Q1 2026</v>
      </c>
      <c r="E68" s="320">
        <f>'§28(1)Nr.8-10_Mortgage'!E68</f>
        <v>0</v>
      </c>
      <c r="F68" s="321">
        <f>'§28(1)Nr.8-10_Mortgage'!F68</f>
        <v>0</v>
      </c>
      <c r="G68" s="321">
        <f>'§28(1)Nr.8-10_Mortgage'!G68</f>
        <v>0</v>
      </c>
      <c r="H68" s="321">
        <f>'§28(1)Nr.8-10_Mortgage'!H68</f>
        <v>0</v>
      </c>
      <c r="I68" s="321">
        <f>'§28(1)Nr.8-10_Mortgage'!I68</f>
        <v>0</v>
      </c>
      <c r="J68" s="321">
        <f>'§28(1)Nr.8-10_Mortgage'!J68</f>
        <v>0</v>
      </c>
      <c r="K68" s="134"/>
    </row>
    <row r="69" spans="2:11" ht="12" hidden="1" customHeight="1">
      <c r="B69" s="133"/>
      <c r="C69" s="78"/>
      <c r="D69" s="78" t="str">
        <f>'§28(1)Nr.8-10_Mortgage'!D69</f>
        <v>Q1 2025</v>
      </c>
      <c r="E69" s="236">
        <f>'§28(1)Nr.8-10_Mortgage'!E69</f>
        <v>0</v>
      </c>
      <c r="F69" s="237">
        <f>'§28(1)Nr.8-10_Mortgage'!F69</f>
        <v>0</v>
      </c>
      <c r="G69" s="237">
        <f>'§28(1)Nr.8-10_Mortgage'!G69</f>
        <v>0</v>
      </c>
      <c r="H69" s="237">
        <f>'§28(1)Nr.8-10_Mortgage'!H69</f>
        <v>0</v>
      </c>
      <c r="I69" s="237">
        <f>'§28(1)Nr.8-10_Mortgage'!I69</f>
        <v>0</v>
      </c>
      <c r="J69" s="237">
        <f>'§28(1)Nr.8-10_Mortgage'!J69</f>
        <v>0</v>
      </c>
      <c r="K69" s="134"/>
    </row>
    <row r="70" spans="2:11" ht="12" hidden="1" customHeight="1">
      <c r="B70" s="133"/>
      <c r="C70" s="78" t="s">
        <v>194</v>
      </c>
      <c r="D70" s="78" t="str">
        <f>'§28(1)Nr.8-10_Mortgage'!D70</f>
        <v>Q1 2026</v>
      </c>
      <c r="E70" s="320">
        <f>'§28(1)Nr.8-10_Mortgage'!E70</f>
        <v>0</v>
      </c>
      <c r="F70" s="321">
        <f>'§28(1)Nr.8-10_Mortgage'!F70</f>
        <v>0</v>
      </c>
      <c r="G70" s="321">
        <f>'§28(1)Nr.8-10_Mortgage'!G70</f>
        <v>0</v>
      </c>
      <c r="H70" s="321">
        <f>'§28(1)Nr.8-10_Mortgage'!H70</f>
        <v>0</v>
      </c>
      <c r="I70" s="321">
        <f>'§28(1)Nr.8-10_Mortgage'!I70</f>
        <v>0</v>
      </c>
      <c r="J70" s="321">
        <f>'§28(1)Nr.8-10_Mortgage'!J70</f>
        <v>0</v>
      </c>
      <c r="K70" s="134"/>
    </row>
    <row r="71" spans="2:11" ht="12" hidden="1" customHeight="1">
      <c r="B71" s="133"/>
      <c r="C71" s="78"/>
      <c r="D71" s="78" t="str">
        <f>'§28(1)Nr.8-10_Mortgage'!D71</f>
        <v>Q1 2025</v>
      </c>
      <c r="E71" s="236">
        <f>'§28(1)Nr.8-10_Mortgage'!E71</f>
        <v>0</v>
      </c>
      <c r="F71" s="237">
        <f>'§28(1)Nr.8-10_Mortgage'!F71</f>
        <v>0</v>
      </c>
      <c r="G71" s="237">
        <f>'§28(1)Nr.8-10_Mortgage'!G71</f>
        <v>0</v>
      </c>
      <c r="H71" s="237">
        <f>'§28(1)Nr.8-10_Mortgage'!H71</f>
        <v>0</v>
      </c>
      <c r="I71" s="237">
        <f>'§28(1)Nr.8-10_Mortgage'!I71</f>
        <v>0</v>
      </c>
      <c r="J71" s="237">
        <f>'§28(1)Nr.8-10_Mortgage'!J71</f>
        <v>0</v>
      </c>
      <c r="K71" s="134"/>
    </row>
    <row r="72" spans="2:11" ht="12" hidden="1" customHeight="1">
      <c r="B72" s="133"/>
      <c r="C72" s="78" t="s">
        <v>328</v>
      </c>
      <c r="D72" s="78" t="str">
        <f>'§28(1)Nr.8-10_Mortgage'!D72</f>
        <v>Q1 2026</v>
      </c>
      <c r="E72" s="320">
        <f>'§28(1)Nr.8-10_Mortgage'!E72</f>
        <v>0</v>
      </c>
      <c r="F72" s="321">
        <f>'§28(1)Nr.8-10_Mortgage'!F72</f>
        <v>0</v>
      </c>
      <c r="G72" s="321">
        <f>'§28(1)Nr.8-10_Mortgage'!G72</f>
        <v>0</v>
      </c>
      <c r="H72" s="321">
        <f>'§28(1)Nr.8-10_Mortgage'!H72</f>
        <v>0</v>
      </c>
      <c r="I72" s="321">
        <f>'§28(1)Nr.8-10_Mortgage'!I72</f>
        <v>0</v>
      </c>
      <c r="J72" s="321">
        <f>'§28(1)Nr.8-10_Mortgage'!J72</f>
        <v>0</v>
      </c>
      <c r="K72" s="134"/>
    </row>
    <row r="73" spans="2:11" ht="12" hidden="1" customHeight="1">
      <c r="B73" s="133"/>
      <c r="C73" s="78"/>
      <c r="D73" s="78" t="str">
        <f>'§28(1)Nr.8-10_Mortgage'!D73</f>
        <v>Q1 2025</v>
      </c>
      <c r="E73" s="236">
        <f>'§28(1)Nr.8-10_Mortgage'!E73</f>
        <v>0</v>
      </c>
      <c r="F73" s="237">
        <f>'§28(1)Nr.8-10_Mortgage'!F73</f>
        <v>0</v>
      </c>
      <c r="G73" s="237">
        <f>'§28(1)Nr.8-10_Mortgage'!G73</f>
        <v>0</v>
      </c>
      <c r="H73" s="237">
        <f>'§28(1)Nr.8-10_Mortgage'!H73</f>
        <v>0</v>
      </c>
      <c r="I73" s="237">
        <f>'§28(1)Nr.8-10_Mortgage'!I73</f>
        <v>0</v>
      </c>
      <c r="J73" s="237">
        <f>'§28(1)Nr.8-10_Mortgage'!J73</f>
        <v>0</v>
      </c>
      <c r="K73" s="134"/>
    </row>
    <row r="74" spans="2:11" ht="12" hidden="1" customHeight="1">
      <c r="B74" s="133"/>
      <c r="C74" s="78" t="s">
        <v>329</v>
      </c>
      <c r="D74" s="78" t="str">
        <f>'§28(1)Nr.8-10_Mortgage'!D74</f>
        <v>Q1 2026</v>
      </c>
      <c r="E74" s="320">
        <f>'§28(1)Nr.8-10_Mortgage'!E74</f>
        <v>0</v>
      </c>
      <c r="F74" s="321">
        <f>'§28(1)Nr.8-10_Mortgage'!F74</f>
        <v>0</v>
      </c>
      <c r="G74" s="321">
        <f>'§28(1)Nr.8-10_Mortgage'!G74</f>
        <v>0</v>
      </c>
      <c r="H74" s="321">
        <f>'§28(1)Nr.8-10_Mortgage'!H74</f>
        <v>0</v>
      </c>
      <c r="I74" s="321">
        <f>'§28(1)Nr.8-10_Mortgage'!I74</f>
        <v>0</v>
      </c>
      <c r="J74" s="321">
        <f>'§28(1)Nr.8-10_Mortgage'!J74</f>
        <v>0</v>
      </c>
      <c r="K74" s="134"/>
    </row>
    <row r="75" spans="2:11" ht="12" hidden="1" customHeight="1">
      <c r="B75" s="133"/>
      <c r="C75" s="78"/>
      <c r="D75" s="78" t="str">
        <f>'§28(1)Nr.8-10_Mortgage'!D75</f>
        <v>Q1 2025</v>
      </c>
      <c r="E75" s="236">
        <f>'§28(1)Nr.8-10_Mortgage'!E75</f>
        <v>0</v>
      </c>
      <c r="F75" s="237">
        <f>'§28(1)Nr.8-10_Mortgage'!F75</f>
        <v>0</v>
      </c>
      <c r="G75" s="237">
        <f>'§28(1)Nr.8-10_Mortgage'!G75</f>
        <v>0</v>
      </c>
      <c r="H75" s="237">
        <f>'§28(1)Nr.8-10_Mortgage'!H75</f>
        <v>0</v>
      </c>
      <c r="I75" s="237">
        <f>'§28(1)Nr.8-10_Mortgage'!I75</f>
        <v>0</v>
      </c>
      <c r="J75" s="237">
        <f>'§28(1)Nr.8-10_Mortgage'!J75</f>
        <v>0</v>
      </c>
      <c r="K75" s="134"/>
    </row>
    <row r="76" spans="2:11" ht="12" hidden="1" customHeight="1">
      <c r="B76" s="133"/>
      <c r="C76" s="78" t="s">
        <v>132</v>
      </c>
      <c r="D76" s="78" t="str">
        <f>'§28(1)Nr.8-10_Mortgage'!D76</f>
        <v>Q1 2026</v>
      </c>
      <c r="E76" s="320">
        <f>'§28(1)Nr.8-10_Mortgage'!E76</f>
        <v>0</v>
      </c>
      <c r="F76" s="321">
        <f>'§28(1)Nr.8-10_Mortgage'!F76</f>
        <v>0</v>
      </c>
      <c r="G76" s="321">
        <f>'§28(1)Nr.8-10_Mortgage'!G76</f>
        <v>0</v>
      </c>
      <c r="H76" s="321">
        <f>'§28(1)Nr.8-10_Mortgage'!H76</f>
        <v>0</v>
      </c>
      <c r="I76" s="321">
        <f>'§28(1)Nr.8-10_Mortgage'!I76</f>
        <v>0</v>
      </c>
      <c r="J76" s="321">
        <f>'§28(1)Nr.8-10_Mortgage'!J76</f>
        <v>0</v>
      </c>
      <c r="K76" s="134"/>
    </row>
    <row r="77" spans="2:11" ht="12" hidden="1" customHeight="1">
      <c r="B77" s="133"/>
      <c r="C77" s="78"/>
      <c r="D77" s="78" t="str">
        <f>'§28(1)Nr.8-10_Mortgage'!D77</f>
        <v>Q1 2025</v>
      </c>
      <c r="E77" s="236">
        <f>'§28(1)Nr.8-10_Mortgage'!E77</f>
        <v>0</v>
      </c>
      <c r="F77" s="237">
        <f>'§28(1)Nr.8-10_Mortgage'!F77</f>
        <v>0</v>
      </c>
      <c r="G77" s="237">
        <f>'§28(1)Nr.8-10_Mortgage'!G77</f>
        <v>0</v>
      </c>
      <c r="H77" s="237">
        <f>'§28(1)Nr.8-10_Mortgage'!H77</f>
        <v>0</v>
      </c>
      <c r="I77" s="237">
        <f>'§28(1)Nr.8-10_Mortgage'!I77</f>
        <v>0</v>
      </c>
      <c r="J77" s="237">
        <f>'§28(1)Nr.8-10_Mortgage'!J77</f>
        <v>0</v>
      </c>
      <c r="K77" s="134"/>
    </row>
    <row r="78" spans="2:11" ht="12" hidden="1" customHeight="1">
      <c r="B78" s="133"/>
      <c r="C78" s="78" t="s">
        <v>330</v>
      </c>
      <c r="D78" s="78" t="str">
        <f>'§28(1)Nr.8-10_Mortgage'!D78</f>
        <v>Q1 2026</v>
      </c>
      <c r="E78" s="320">
        <f>'§28(1)Nr.8-10_Mortgage'!E78</f>
        <v>0</v>
      </c>
      <c r="F78" s="321">
        <f>'§28(1)Nr.8-10_Mortgage'!F78</f>
        <v>0</v>
      </c>
      <c r="G78" s="321">
        <f>'§28(1)Nr.8-10_Mortgage'!G78</f>
        <v>0</v>
      </c>
      <c r="H78" s="321">
        <f>'§28(1)Nr.8-10_Mortgage'!H78</f>
        <v>0</v>
      </c>
      <c r="I78" s="321">
        <f>'§28(1)Nr.8-10_Mortgage'!I78</f>
        <v>0</v>
      </c>
      <c r="J78" s="321">
        <f>'§28(1)Nr.8-10_Mortgage'!J78</f>
        <v>0</v>
      </c>
      <c r="K78" s="134"/>
    </row>
    <row r="79" spans="2:11" ht="12" hidden="1" customHeight="1">
      <c r="B79" s="133"/>
      <c r="C79" s="78"/>
      <c r="D79" s="78" t="str">
        <f>'§28(1)Nr.8-10_Mortgage'!D79</f>
        <v>Q1 2025</v>
      </c>
      <c r="E79" s="236">
        <f>'§28(1)Nr.8-10_Mortgage'!E79</f>
        <v>0</v>
      </c>
      <c r="F79" s="237">
        <f>'§28(1)Nr.8-10_Mortgage'!F79</f>
        <v>0</v>
      </c>
      <c r="G79" s="237">
        <f>'§28(1)Nr.8-10_Mortgage'!G79</f>
        <v>0</v>
      </c>
      <c r="H79" s="237">
        <f>'§28(1)Nr.8-10_Mortgage'!H79</f>
        <v>0</v>
      </c>
      <c r="I79" s="237">
        <f>'§28(1)Nr.8-10_Mortgage'!I79</f>
        <v>0</v>
      </c>
      <c r="J79" s="237">
        <f>'§28(1)Nr.8-10_Mortgage'!J79</f>
        <v>0</v>
      </c>
      <c r="K79" s="134"/>
    </row>
    <row r="80" spans="2:11" ht="12" hidden="1" customHeight="1">
      <c r="B80" s="133"/>
      <c r="C80" s="78" t="s">
        <v>157</v>
      </c>
      <c r="D80" s="78" t="str">
        <f>'§28(1)Nr.8-10_Mortgage'!D80</f>
        <v>Q1 2026</v>
      </c>
      <c r="E80" s="320">
        <f>'§28(1)Nr.8-10_Mortgage'!E80</f>
        <v>0</v>
      </c>
      <c r="F80" s="321">
        <f>'§28(1)Nr.8-10_Mortgage'!F80</f>
        <v>0</v>
      </c>
      <c r="G80" s="321">
        <f>'§28(1)Nr.8-10_Mortgage'!G80</f>
        <v>0</v>
      </c>
      <c r="H80" s="321">
        <f>'§28(1)Nr.8-10_Mortgage'!H80</f>
        <v>0</v>
      </c>
      <c r="I80" s="321">
        <f>'§28(1)Nr.8-10_Mortgage'!I80</f>
        <v>0</v>
      </c>
      <c r="J80" s="321">
        <f>'§28(1)Nr.8-10_Mortgage'!J80</f>
        <v>0</v>
      </c>
      <c r="K80" s="134"/>
    </row>
    <row r="81" spans="2:11" ht="12" hidden="1" customHeight="1">
      <c r="B81" s="133"/>
      <c r="C81" s="78"/>
      <c r="D81" s="78" t="str">
        <f>'§28(1)Nr.8-10_Mortgage'!D81</f>
        <v>Q1 2025</v>
      </c>
      <c r="E81" s="236">
        <f>'§28(1)Nr.8-10_Mortgage'!E81</f>
        <v>0</v>
      </c>
      <c r="F81" s="237">
        <f>'§28(1)Nr.8-10_Mortgage'!F81</f>
        <v>0</v>
      </c>
      <c r="G81" s="237">
        <f>'§28(1)Nr.8-10_Mortgage'!G81</f>
        <v>0</v>
      </c>
      <c r="H81" s="237">
        <f>'§28(1)Nr.8-10_Mortgage'!H81</f>
        <v>0</v>
      </c>
      <c r="I81" s="237">
        <f>'§28(1)Nr.8-10_Mortgage'!I81</f>
        <v>0</v>
      </c>
      <c r="J81" s="237">
        <f>'§28(1)Nr.8-10_Mortgage'!J81</f>
        <v>0</v>
      </c>
      <c r="K81" s="134"/>
    </row>
    <row r="82" spans="2:11" ht="12" hidden="1" customHeight="1">
      <c r="B82" s="133"/>
      <c r="C82" s="78" t="s">
        <v>312</v>
      </c>
      <c r="D82" s="78" t="str">
        <f>'§28(1)Nr.8-10_Mortgage'!D82</f>
        <v>Q1 2026</v>
      </c>
      <c r="E82" s="320">
        <f>'§28(1)Nr.8-10_Mortgage'!E82</f>
        <v>0</v>
      </c>
      <c r="F82" s="321">
        <f>'§28(1)Nr.8-10_Mortgage'!F82</f>
        <v>0</v>
      </c>
      <c r="G82" s="321">
        <f>'§28(1)Nr.8-10_Mortgage'!G82</f>
        <v>0</v>
      </c>
      <c r="H82" s="320">
        <f>'§28(1)Nr.8-10_Mortgage'!H82</f>
        <v>0</v>
      </c>
      <c r="I82" s="321">
        <f>'§28(1)Nr.8-10_Mortgage'!I82</f>
        <v>0</v>
      </c>
      <c r="J82" s="321">
        <f>'§28(1)Nr.8-10_Mortgage'!J82</f>
        <v>0</v>
      </c>
      <c r="K82" s="134"/>
    </row>
    <row r="83" spans="2:11" ht="12" hidden="1" customHeight="1">
      <c r="B83" s="133"/>
      <c r="C83" s="78"/>
      <c r="D83" s="78" t="str">
        <f>'§28(1)Nr.8-10_Mortgage'!D83</f>
        <v>Q1 2025</v>
      </c>
      <c r="E83" s="236">
        <f>'§28(1)Nr.8-10_Mortgage'!E83</f>
        <v>0</v>
      </c>
      <c r="F83" s="237">
        <f>'§28(1)Nr.8-10_Mortgage'!F83</f>
        <v>0</v>
      </c>
      <c r="G83" s="237">
        <f>'§28(1)Nr.8-10_Mortgage'!G83</f>
        <v>0</v>
      </c>
      <c r="H83" s="237">
        <f>'§28(1)Nr.8-10_Mortgage'!H83</f>
        <v>0</v>
      </c>
      <c r="I83" s="237">
        <f>'§28(1)Nr.8-10_Mortgage'!I83</f>
        <v>0</v>
      </c>
      <c r="J83" s="237">
        <f>'§28(1)Nr.8-10_Mortgage'!J83</f>
        <v>0</v>
      </c>
      <c r="K83" s="134"/>
    </row>
    <row r="84" spans="2:11" ht="12" customHeight="1">
      <c r="B84" s="133"/>
      <c r="C84" s="115"/>
      <c r="D84" s="115"/>
      <c r="E84" s="115"/>
      <c r="F84" s="115"/>
      <c r="G84" s="115"/>
      <c r="H84" s="115"/>
      <c r="I84" s="115"/>
      <c r="J84" s="115"/>
      <c r="K84" s="134"/>
    </row>
    <row r="85" spans="2:11" ht="12" customHeight="1">
      <c r="B85" s="133"/>
      <c r="C85" s="401"/>
      <c r="D85" s="401"/>
      <c r="E85" s="401"/>
      <c r="F85" s="401"/>
      <c r="G85" s="401"/>
      <c r="H85" s="115"/>
      <c r="I85" s="115"/>
      <c r="J85" s="115"/>
      <c r="K85" s="134"/>
    </row>
    <row r="86" spans="2:11" ht="15" customHeight="1" thickBot="1">
      <c r="B86" s="136"/>
      <c r="C86" s="137"/>
      <c r="D86" s="137"/>
      <c r="E86" s="137"/>
      <c r="F86" s="137"/>
      <c r="G86" s="137"/>
      <c r="H86" s="137"/>
      <c r="I86" s="137"/>
      <c r="J86" s="137"/>
      <c r="K86" s="138"/>
    </row>
  </sheetData>
  <mergeCells count="6">
    <mergeCell ref="C85:G85"/>
    <mergeCell ref="C3:E3"/>
    <mergeCell ref="F8:G8"/>
    <mergeCell ref="H8:I8"/>
    <mergeCell ref="F9:F10"/>
    <mergeCell ref="H9:H10"/>
  </mergeCells>
  <printOptions horizontalCentered="1"/>
  <pageMargins left="0.39370078740157483" right="0.39370078740157483" top="0.39370078740157483" bottom="0.78740157480314965" header="0.31496062992125984" footer="0.51181102362204722"/>
  <pageSetup paperSize="9" scale="83" orientation="landscape" r:id="rId1"/>
  <headerFooter alignWithMargins="0">
    <oddHeader>&amp;R&amp;16&amp;G</oddHeader>
    <oddFooter>&amp;CSeite 3</oddFooter>
  </headerFooter>
  <rowBreaks count="3" manualBreakCount="3">
    <brk id="5" max="16383" man="1"/>
    <brk id="6" max="16383" man="1"/>
    <brk id="7" max="16383" man="1"/>
  </rowBreaks>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92D050"/>
    <pageSetUpPr fitToPage="1"/>
  </sheetPr>
  <dimension ref="B1:W86"/>
  <sheetViews>
    <sheetView showGridLines="0" topLeftCell="A18" zoomScaleNormal="100" zoomScaleSheetLayoutView="100" workbookViewId="0">
      <selection activeCell="V18" sqref="V18"/>
    </sheetView>
  </sheetViews>
  <sheetFormatPr baseColWidth="10" defaultColWidth="6.33203125" defaultRowHeight="15" customHeight="1"/>
  <cols>
    <col min="1" max="1" width="2.109375" style="59" customWidth="1"/>
    <col min="2" max="2" width="2" style="59" customWidth="1"/>
    <col min="3" max="3" width="13.6640625" style="59" customWidth="1"/>
    <col min="4" max="4" width="10.44140625" style="59" customWidth="1"/>
    <col min="5" max="5" width="8.109375" style="59" customWidth="1"/>
    <col min="6" max="21" width="12.44140625" style="59" customWidth="1"/>
    <col min="22" max="22" width="2" style="59" customWidth="1"/>
    <col min="23" max="16384" width="6.33203125" style="59"/>
  </cols>
  <sheetData>
    <row r="1" spans="2:23" ht="99" customHeight="1" thickBot="1">
      <c r="C1" s="13"/>
      <c r="D1"/>
      <c r="E1"/>
    </row>
    <row r="2" spans="2:23" ht="9" customHeight="1">
      <c r="B2" s="129"/>
      <c r="C2" s="131"/>
      <c r="D2" s="131"/>
      <c r="E2" s="131"/>
      <c r="F2" s="131"/>
      <c r="G2" s="131"/>
      <c r="H2" s="131"/>
      <c r="I2" s="131"/>
      <c r="J2" s="131"/>
      <c r="K2" s="131"/>
      <c r="L2" s="131"/>
      <c r="M2" s="131"/>
      <c r="N2" s="131"/>
      <c r="O2" s="131"/>
      <c r="P2" s="131"/>
      <c r="Q2" s="131"/>
      <c r="R2" s="131"/>
      <c r="S2" s="131"/>
      <c r="T2" s="131"/>
      <c r="U2" s="131"/>
      <c r="V2" s="139"/>
    </row>
    <row r="3" spans="2:23" s="60" customFormat="1" ht="12" customHeight="1">
      <c r="B3" s="133"/>
      <c r="C3" s="207" t="s">
        <v>1</v>
      </c>
      <c r="D3" s="103"/>
      <c r="E3" s="103"/>
      <c r="F3" s="100"/>
      <c r="G3" s="115"/>
      <c r="H3" s="115"/>
      <c r="I3" s="115"/>
      <c r="J3" s="115"/>
      <c r="K3" s="115"/>
      <c r="L3" s="115"/>
      <c r="M3" s="115"/>
      <c r="N3" s="115"/>
      <c r="O3" s="115"/>
      <c r="P3" s="115"/>
      <c r="Q3" s="115"/>
      <c r="R3" s="115"/>
      <c r="S3" s="115"/>
      <c r="T3" s="115"/>
      <c r="U3" s="115"/>
      <c r="V3" s="141"/>
    </row>
    <row r="4" spans="2:23" s="60" customFormat="1" ht="12" customHeight="1">
      <c r="B4" s="133"/>
      <c r="C4" s="104" t="s">
        <v>154</v>
      </c>
      <c r="D4" s="104"/>
      <c r="E4" s="104"/>
      <c r="F4" s="104"/>
      <c r="G4" s="115"/>
      <c r="H4" s="115"/>
      <c r="I4" s="115"/>
      <c r="J4" s="115"/>
      <c r="K4" s="115"/>
      <c r="L4" s="115"/>
      <c r="M4" s="115"/>
      <c r="N4" s="115"/>
      <c r="O4" s="115"/>
      <c r="P4" s="115"/>
      <c r="Q4" s="115"/>
      <c r="R4" s="115"/>
      <c r="S4" s="115"/>
      <c r="T4" s="115"/>
      <c r="U4" s="115"/>
      <c r="V4" s="141"/>
    </row>
    <row r="5" spans="2:23" s="60" customFormat="1" ht="12" customHeight="1">
      <c r="B5" s="133"/>
      <c r="C5" s="4" t="s">
        <v>220</v>
      </c>
      <c r="D5" s="4"/>
      <c r="E5" s="4"/>
      <c r="F5" s="4"/>
      <c r="G5" s="115"/>
      <c r="H5" s="115"/>
      <c r="I5" s="115"/>
      <c r="J5" s="115"/>
      <c r="K5" s="115"/>
      <c r="L5" s="115"/>
      <c r="M5" s="115"/>
      <c r="N5" s="115"/>
      <c r="O5" s="115"/>
      <c r="P5" s="115"/>
      <c r="Q5" s="115"/>
      <c r="R5" s="115"/>
      <c r="S5" s="115"/>
      <c r="T5" s="115"/>
      <c r="U5" s="115"/>
      <c r="V5" s="141"/>
    </row>
    <row r="6" spans="2:23" s="60" customFormat="1" ht="12" customHeight="1">
      <c r="B6" s="133"/>
      <c r="C6" s="4"/>
      <c r="D6" s="4"/>
      <c r="E6" s="4"/>
      <c r="F6" s="4"/>
      <c r="G6" s="115"/>
      <c r="H6" s="115"/>
      <c r="I6" s="115"/>
      <c r="J6" s="115"/>
      <c r="K6" s="115"/>
      <c r="L6" s="115"/>
      <c r="M6" s="115"/>
      <c r="N6" s="115"/>
      <c r="O6" s="115"/>
      <c r="P6" s="115"/>
      <c r="Q6" s="115"/>
      <c r="R6" s="115"/>
      <c r="S6" s="115"/>
      <c r="T6" s="115"/>
      <c r="U6" s="115"/>
      <c r="V6" s="141"/>
    </row>
    <row r="7" spans="2:23" s="11" customFormat="1" ht="12" customHeight="1">
      <c r="B7" s="133"/>
      <c r="C7" s="64"/>
      <c r="D7" s="66"/>
      <c r="E7" s="66"/>
      <c r="F7" s="66"/>
      <c r="G7" s="102"/>
      <c r="H7" s="102"/>
      <c r="I7" s="102"/>
      <c r="J7" s="102"/>
      <c r="K7" s="102"/>
      <c r="L7" s="102"/>
      <c r="M7" s="102"/>
      <c r="N7" s="102"/>
      <c r="O7" s="102"/>
      <c r="P7" s="102"/>
      <c r="Q7" s="102"/>
      <c r="R7" s="102"/>
      <c r="S7" s="102"/>
      <c r="T7" s="102"/>
      <c r="U7" s="102"/>
      <c r="V7" s="116"/>
    </row>
    <row r="8" spans="2:23" s="60" customFormat="1" ht="12" customHeight="1">
      <c r="B8" s="133"/>
      <c r="C8" s="77"/>
      <c r="D8" s="115"/>
      <c r="E8" s="115"/>
      <c r="F8" s="89" t="s">
        <v>20</v>
      </c>
      <c r="G8" s="85"/>
      <c r="H8" s="85"/>
      <c r="I8" s="85"/>
      <c r="J8" s="85"/>
      <c r="K8" s="85"/>
      <c r="L8" s="85"/>
      <c r="M8" s="85"/>
      <c r="N8" s="85"/>
      <c r="O8" s="85"/>
      <c r="P8" s="85"/>
      <c r="Q8" s="85"/>
      <c r="R8" s="85"/>
      <c r="S8" s="85"/>
      <c r="T8" s="85"/>
      <c r="U8" s="85"/>
      <c r="V8" s="142"/>
    </row>
    <row r="9" spans="2:23" s="60" customFormat="1" ht="12" customHeight="1">
      <c r="B9" s="133"/>
      <c r="C9" s="77"/>
      <c r="D9" s="80"/>
      <c r="E9" s="80"/>
      <c r="F9" s="159" t="s">
        <v>5</v>
      </c>
      <c r="G9" s="323" t="s">
        <v>10</v>
      </c>
      <c r="H9" s="160"/>
      <c r="I9" s="160"/>
      <c r="J9" s="160"/>
      <c r="K9" s="160"/>
      <c r="L9" s="160"/>
      <c r="M9" s="160"/>
      <c r="N9" s="160"/>
      <c r="O9" s="160"/>
      <c r="P9" s="160"/>
      <c r="Q9" s="160"/>
      <c r="R9" s="160"/>
      <c r="S9" s="161"/>
      <c r="T9" s="417" t="s">
        <v>41</v>
      </c>
      <c r="U9" s="419" t="s">
        <v>121</v>
      </c>
      <c r="V9" s="141"/>
    </row>
    <row r="10" spans="2:23" s="60" customFormat="1" ht="12" customHeight="1">
      <c r="B10" s="133"/>
      <c r="C10" s="77"/>
      <c r="D10" s="115"/>
      <c r="E10" s="115"/>
      <c r="F10" s="98"/>
      <c r="G10" s="162" t="s">
        <v>36</v>
      </c>
      <c r="H10" s="163"/>
      <c r="I10" s="164"/>
      <c r="J10" s="164"/>
      <c r="K10" s="164"/>
      <c r="L10" s="164"/>
      <c r="M10" s="162" t="s">
        <v>14</v>
      </c>
      <c r="N10" s="164"/>
      <c r="O10" s="164"/>
      <c r="P10" s="164"/>
      <c r="Q10" s="164"/>
      <c r="R10" s="164"/>
      <c r="S10" s="165"/>
      <c r="T10" s="418"/>
      <c r="U10" s="420"/>
      <c r="V10" s="141"/>
    </row>
    <row r="11" spans="2:23" s="60" customFormat="1" ht="12" customHeight="1">
      <c r="B11" s="133"/>
      <c r="C11" s="77"/>
      <c r="D11" s="115"/>
      <c r="E11" s="115"/>
      <c r="F11" s="98"/>
      <c r="G11" s="174" t="s">
        <v>5</v>
      </c>
      <c r="H11" s="176" t="s">
        <v>10</v>
      </c>
      <c r="I11" s="176"/>
      <c r="J11" s="176"/>
      <c r="K11" s="176"/>
      <c r="L11" s="177"/>
      <c r="M11" s="174" t="s">
        <v>5</v>
      </c>
      <c r="N11" s="178" t="s">
        <v>10</v>
      </c>
      <c r="O11" s="176"/>
      <c r="P11" s="176"/>
      <c r="Q11" s="176"/>
      <c r="R11" s="176"/>
      <c r="S11" s="177"/>
      <c r="T11" s="418"/>
      <c r="U11" s="420"/>
      <c r="V11" s="141"/>
    </row>
    <row r="12" spans="2:23" s="60" customFormat="1" ht="76.5" customHeight="1">
      <c r="B12" s="133"/>
      <c r="C12" s="77"/>
      <c r="D12" s="80"/>
      <c r="E12" s="80"/>
      <c r="F12" s="128"/>
      <c r="G12" s="175"/>
      <c r="H12" s="3" t="s">
        <v>115</v>
      </c>
      <c r="I12" s="3" t="s">
        <v>116</v>
      </c>
      <c r="J12" s="3" t="s">
        <v>37</v>
      </c>
      <c r="K12" s="3" t="s">
        <v>162</v>
      </c>
      <c r="L12" s="3" t="s">
        <v>13</v>
      </c>
      <c r="M12" s="175"/>
      <c r="N12" s="172" t="s">
        <v>38</v>
      </c>
      <c r="O12" s="1" t="s">
        <v>39</v>
      </c>
      <c r="P12" s="172" t="s">
        <v>40</v>
      </c>
      <c r="Q12" s="1" t="s">
        <v>163</v>
      </c>
      <c r="R12" s="1" t="s">
        <v>162</v>
      </c>
      <c r="S12" s="173" t="s">
        <v>13</v>
      </c>
      <c r="T12" s="418"/>
      <c r="U12" s="420"/>
      <c r="V12" s="141"/>
    </row>
    <row r="13" spans="2:23" s="387" customFormat="1" ht="12" customHeight="1">
      <c r="B13" s="265"/>
      <c r="C13" s="72"/>
      <c r="D13" s="72"/>
      <c r="E13" s="72"/>
      <c r="F13" s="154" t="str">
        <f t="shared" ref="F13:U13" si="0">Einheit_Waehrung</f>
        <v>Mio. €</v>
      </c>
      <c r="G13" s="154" t="str">
        <f t="shared" si="0"/>
        <v>Mio. €</v>
      </c>
      <c r="H13" s="156" t="str">
        <f t="shared" si="0"/>
        <v>Mio. €</v>
      </c>
      <c r="I13" s="156" t="str">
        <f t="shared" si="0"/>
        <v>Mio. €</v>
      </c>
      <c r="J13" s="156" t="str">
        <f t="shared" si="0"/>
        <v>Mio. €</v>
      </c>
      <c r="K13" s="156" t="str">
        <f t="shared" si="0"/>
        <v>Mio. €</v>
      </c>
      <c r="L13" s="156" t="str">
        <f t="shared" si="0"/>
        <v>Mio. €</v>
      </c>
      <c r="M13" s="156" t="str">
        <f t="shared" si="0"/>
        <v>Mio. €</v>
      </c>
      <c r="N13" s="156" t="str">
        <f t="shared" si="0"/>
        <v>Mio. €</v>
      </c>
      <c r="O13" s="156" t="str">
        <f t="shared" si="0"/>
        <v>Mio. €</v>
      </c>
      <c r="P13" s="156" t="str">
        <f t="shared" si="0"/>
        <v>Mio. €</v>
      </c>
      <c r="Q13" s="156" t="str">
        <f t="shared" si="0"/>
        <v>Mio. €</v>
      </c>
      <c r="R13" s="156" t="str">
        <f t="shared" si="0"/>
        <v>Mio. €</v>
      </c>
      <c r="S13" s="156" t="str">
        <f t="shared" si="0"/>
        <v>Mio. €</v>
      </c>
      <c r="T13" s="386" t="str">
        <f t="shared" si="0"/>
        <v>Mio. €</v>
      </c>
      <c r="U13" s="386" t="str">
        <f t="shared" si="0"/>
        <v>Mio. €</v>
      </c>
      <c r="V13" s="269"/>
    </row>
    <row r="14" spans="2:23" s="268" customFormat="1" ht="12" customHeight="1">
      <c r="B14" s="265"/>
      <c r="C14" s="96" t="s">
        <v>7</v>
      </c>
      <c r="D14" s="96"/>
      <c r="E14" s="79" t="s">
        <v>458</v>
      </c>
      <c r="F14" s="318">
        <f>G14+M14</f>
        <v>16422.828544390002</v>
      </c>
      <c r="G14" s="322">
        <f>G16+G18+G20+G22+G24+G26+G28+G30+G32+G34+G36+G38+G40+G42+G44+G46+G48+G50+G52+G54+G56+G58+G60+G62+G64+G66+G68+G70+G72+G74+G76+G78+G80+G82+G84</f>
        <v>3064.6684734299997</v>
      </c>
      <c r="H14" s="322">
        <f>H16+H18+H20+H22+H24+H26+H28+H30+H32+H34+H36+H38+H40+H42+H44+H46+H48+H50+H52+H54+H56+H58+H60+H62+H64+H66+H68+H70+H72+H74+H76+H78+H80+H82+H84</f>
        <v>204.49093345</v>
      </c>
      <c r="I14" s="322">
        <f t="shared" ref="I14:U14" si="1">I16+I18+I20+I22+I24+I26+I28+I30+I32+I34+I36+I38+I40+I42+I44+I46+I48+I50+I52+I54+I56+I58+I60+I62+I64+I66+I68+I70+I72+I74+I76+I78+I80+I82+I84</f>
        <v>0.84076956999999997</v>
      </c>
      <c r="J14" s="322">
        <f t="shared" si="1"/>
        <v>2811.1786024099997</v>
      </c>
      <c r="K14" s="322">
        <f>K16+K18+K20+K22+K24+K26+K28+K30+K32+K34+K36+K38+K40+K42+K44+K46+K48+K50+K52+K54+K56+K58+K60+K62+K64+K66+K68+K70+K72+K74+K76+K78+K80+K82+K84</f>
        <v>48.158168000000003</v>
      </c>
      <c r="L14" s="322">
        <f t="shared" si="1"/>
        <v>0</v>
      </c>
      <c r="M14" s="322">
        <f>SUM(N14:S14)</f>
        <v>13358.160070960002</v>
      </c>
      <c r="N14" s="322">
        <f>N16+N18+N20+N22+N24+N26+N28+N30+N32+N34+N36+N38+N40+N42+N44+N46+N48+N50+N52+N54+N56+N58+N60+N62+N64+N66+N68+N70+N72+N74+N76+N78+N80+N82+N84</f>
        <v>7738.8947977800008</v>
      </c>
      <c r="O14" s="322">
        <f t="shared" si="1"/>
        <v>1792.5049228600001</v>
      </c>
      <c r="P14" s="322">
        <f t="shared" si="1"/>
        <v>144.03564735999998</v>
      </c>
      <c r="Q14" s="322">
        <f t="shared" si="1"/>
        <v>3169.6192492600007</v>
      </c>
      <c r="R14" s="322">
        <f t="shared" si="1"/>
        <v>388.16250626000004</v>
      </c>
      <c r="S14" s="322">
        <f t="shared" si="1"/>
        <v>124.94294744</v>
      </c>
      <c r="T14" s="322">
        <f>T16+T18+T20+T22+T24+T26+T28+T30+T32+T34+T36+T38+T40+T42+T44+T46+T48+T50+T52+T54+T56+T58+T60+T62+T64+T66+T68+T70+T72+T74+T76+T78+T80+T82+T84</f>
        <v>0.5401148857493</v>
      </c>
      <c r="U14" s="322">
        <f t="shared" si="1"/>
        <v>0</v>
      </c>
      <c r="V14" s="266"/>
      <c r="W14" s="267"/>
    </row>
    <row r="15" spans="2:23" s="60" customFormat="1" ht="12" customHeight="1">
      <c r="B15" s="133"/>
      <c r="C15" s="185"/>
      <c r="D15" s="73"/>
      <c r="E15" s="78" t="s">
        <v>459</v>
      </c>
      <c r="F15" s="239">
        <f>G15+M15</f>
        <v>17775.647688620003</v>
      </c>
      <c r="G15" s="237">
        <f>G17+G19+G21+G23+G25+G27+G29+G31+G33+G35+G37+G39+G41+G43+G45+G47+G49+G51+G53+G55+G57+G59+G61+G63+G65+G67+G69+G71+G73+G75+G77+G79+G81+G83</f>
        <v>3368.0228484500003</v>
      </c>
      <c r="H15" s="237">
        <f>H17+H19+H21+H23+H25+H27+H29+H31+H35+H37+H33+H39+H41+H43+H45+H47+H49+H51+H53+H55+H57+H59+H61+H63+H65+H67+H69+H71+H73+H75+H77+H79+H81+H83+H85</f>
        <v>211.43490671000001</v>
      </c>
      <c r="I15" s="237">
        <f t="shared" ref="I15:S15" si="2">I17+I19+I21+I23+I25+I27+I29+I31+I35+I37+I33+I39+I41+I43+I45+I47+I49+I51+I53+I55+I57+I59+I61+I63+I65+I67+I69+I71+I73+I75+I77+I79+I81+I83+I85</f>
        <v>1.2691290099999999</v>
      </c>
      <c r="J15" s="237">
        <f t="shared" si="2"/>
        <v>3039.1454687300002</v>
      </c>
      <c r="K15" s="237">
        <f t="shared" si="2"/>
        <v>116.173344</v>
      </c>
      <c r="L15" s="237">
        <f t="shared" si="2"/>
        <v>0</v>
      </c>
      <c r="M15" s="237">
        <f>SUM(N15:S15)</f>
        <v>14407.624840170001</v>
      </c>
      <c r="N15" s="237">
        <f t="shared" si="2"/>
        <v>8230.3334194800009</v>
      </c>
      <c r="O15" s="237">
        <f t="shared" si="2"/>
        <v>2022.5864274800001</v>
      </c>
      <c r="P15" s="237">
        <f t="shared" si="2"/>
        <v>301.47539455000003</v>
      </c>
      <c r="Q15" s="237">
        <f t="shared" si="2"/>
        <v>3207.2563895400003</v>
      </c>
      <c r="R15" s="237">
        <f t="shared" si="2"/>
        <v>531.87998137</v>
      </c>
      <c r="S15" s="237">
        <f t="shared" si="2"/>
        <v>114.09322775</v>
      </c>
      <c r="T15" s="237">
        <f>T17+T19+T27+T29+T33+T37+T43+T47+T49+T51+T55+T57+T59+T61+T63+T65+T67+T77+T83</f>
        <v>1.7193899999999999E-3</v>
      </c>
      <c r="U15" s="237">
        <v>0</v>
      </c>
      <c r="V15" s="141"/>
    </row>
    <row r="16" spans="2:23" s="60" customFormat="1" ht="12" customHeight="1">
      <c r="B16" s="133"/>
      <c r="C16" s="78" t="s">
        <v>31</v>
      </c>
      <c r="D16" s="78"/>
      <c r="E16" s="78" t="str">
        <f>E14</f>
        <v>Q1 2026</v>
      </c>
      <c r="F16" s="317">
        <v>7103.6912447699997</v>
      </c>
      <c r="G16" s="321">
        <v>2381.7045668400001</v>
      </c>
      <c r="H16" s="321">
        <v>204.49093345</v>
      </c>
      <c r="I16" s="321">
        <v>0.84076956999999997</v>
      </c>
      <c r="J16" s="321">
        <v>2128.2146958200001</v>
      </c>
      <c r="K16" s="321">
        <v>48.158168000000003</v>
      </c>
      <c r="L16" s="321">
        <v>0</v>
      </c>
      <c r="M16" s="321">
        <v>4721.98667793</v>
      </c>
      <c r="N16" s="321">
        <v>2822.5554375800002</v>
      </c>
      <c r="O16" s="321">
        <v>525.13972134999995</v>
      </c>
      <c r="P16" s="321">
        <v>53.981999999999999</v>
      </c>
      <c r="Q16" s="321">
        <v>826.93984249000005</v>
      </c>
      <c r="R16" s="321">
        <v>368.42672907000002</v>
      </c>
      <c r="S16" s="321">
        <v>124.94294744</v>
      </c>
      <c r="T16" s="321">
        <v>0.234356519780822</v>
      </c>
      <c r="U16" s="321">
        <v>0</v>
      </c>
      <c r="V16" s="141"/>
    </row>
    <row r="17" spans="2:22" s="60" customFormat="1" ht="12" customHeight="1">
      <c r="B17" s="133"/>
      <c r="C17" s="78"/>
      <c r="D17" s="78"/>
      <c r="E17" s="78" t="str">
        <f>E15</f>
        <v>Q1 2025</v>
      </c>
      <c r="F17" s="239">
        <v>7595.8680473499999</v>
      </c>
      <c r="G17" s="237">
        <v>2721.7531249600002</v>
      </c>
      <c r="H17" s="237">
        <v>211.43490671000001</v>
      </c>
      <c r="I17" s="237">
        <v>1.2691290099999999</v>
      </c>
      <c r="J17" s="237">
        <v>2392.87574524</v>
      </c>
      <c r="K17" s="237">
        <v>116.173344</v>
      </c>
      <c r="L17" s="237">
        <v>0</v>
      </c>
      <c r="M17" s="237">
        <v>4874.1149223900002</v>
      </c>
      <c r="N17" s="237">
        <v>2763.6799486099999</v>
      </c>
      <c r="O17" s="237">
        <v>707.98147066000001</v>
      </c>
      <c r="P17" s="237">
        <v>67.976778039999999</v>
      </c>
      <c r="Q17" s="237">
        <v>694.41966235999996</v>
      </c>
      <c r="R17" s="237">
        <v>525.96383496999999</v>
      </c>
      <c r="S17" s="237">
        <v>114.09322775</v>
      </c>
      <c r="T17" s="237">
        <v>1.7193899999999999E-3</v>
      </c>
      <c r="U17" s="237">
        <v>0</v>
      </c>
      <c r="V17" s="141"/>
    </row>
    <row r="18" spans="2:22" s="60" customFormat="1" ht="12" customHeight="1">
      <c r="B18" s="133"/>
      <c r="C18" s="78" t="s">
        <v>3</v>
      </c>
      <c r="D18" s="78"/>
      <c r="E18" s="78" t="str">
        <f t="shared" ref="E18:E81" si="3">E16</f>
        <v>Q1 2026</v>
      </c>
      <c r="F18" s="317">
        <v>63.472999999999999</v>
      </c>
      <c r="G18" s="321">
        <v>0</v>
      </c>
      <c r="H18" s="321">
        <v>0</v>
      </c>
      <c r="I18" s="321">
        <v>0</v>
      </c>
      <c r="J18" s="321">
        <v>0</v>
      </c>
      <c r="K18" s="321">
        <v>0</v>
      </c>
      <c r="L18" s="321">
        <v>0</v>
      </c>
      <c r="M18" s="321">
        <v>63.472999999999999</v>
      </c>
      <c r="N18" s="321">
        <v>57.805</v>
      </c>
      <c r="O18" s="321">
        <v>0</v>
      </c>
      <c r="P18" s="321">
        <v>0</v>
      </c>
      <c r="Q18" s="321">
        <v>5.6680000000000001</v>
      </c>
      <c r="R18" s="321">
        <v>0</v>
      </c>
      <c r="S18" s="321">
        <v>0</v>
      </c>
      <c r="T18" s="321">
        <v>0</v>
      </c>
      <c r="U18" s="321">
        <v>0</v>
      </c>
      <c r="V18" s="141"/>
    </row>
    <row r="19" spans="2:22" s="60" customFormat="1" ht="12" customHeight="1">
      <c r="B19" s="133"/>
      <c r="C19" s="78"/>
      <c r="D19" s="78"/>
      <c r="E19" s="78" t="str">
        <f t="shared" si="3"/>
        <v>Q1 2025</v>
      </c>
      <c r="F19" s="239">
        <v>5.6680000000000001</v>
      </c>
      <c r="G19" s="237">
        <v>0</v>
      </c>
      <c r="H19" s="237">
        <v>0</v>
      </c>
      <c r="I19" s="237">
        <v>0</v>
      </c>
      <c r="J19" s="237">
        <v>0</v>
      </c>
      <c r="K19" s="237">
        <v>0</v>
      </c>
      <c r="L19" s="237">
        <v>0</v>
      </c>
      <c r="M19" s="237">
        <v>5.6680000000000001</v>
      </c>
      <c r="N19" s="237">
        <v>0</v>
      </c>
      <c r="O19" s="237">
        <v>0</v>
      </c>
      <c r="P19" s="237">
        <v>0</v>
      </c>
      <c r="Q19" s="237">
        <v>5.6680000000000001</v>
      </c>
      <c r="R19" s="237">
        <v>0</v>
      </c>
      <c r="S19" s="237">
        <v>0</v>
      </c>
      <c r="T19" s="237">
        <v>0</v>
      </c>
      <c r="U19" s="237">
        <v>0</v>
      </c>
      <c r="V19" s="141"/>
    </row>
    <row r="20" spans="2:22" s="60" customFormat="1" ht="12" hidden="1" customHeight="1">
      <c r="B20" s="133"/>
      <c r="C20" s="78" t="s">
        <v>188</v>
      </c>
      <c r="D20" s="78"/>
      <c r="E20" s="78" t="str">
        <f t="shared" si="3"/>
        <v>Q1 2026</v>
      </c>
      <c r="F20" s="317"/>
      <c r="G20" s="321"/>
      <c r="H20" s="321"/>
      <c r="I20" s="321"/>
      <c r="J20" s="321"/>
      <c r="K20" s="321"/>
      <c r="L20" s="321"/>
      <c r="M20" s="321"/>
      <c r="N20" s="321"/>
      <c r="O20" s="321"/>
      <c r="P20" s="321"/>
      <c r="Q20" s="321"/>
      <c r="R20" s="321"/>
      <c r="S20" s="321"/>
      <c r="T20" s="321">
        <v>0</v>
      </c>
      <c r="U20" s="321">
        <v>0</v>
      </c>
      <c r="V20" s="141"/>
    </row>
    <row r="21" spans="2:22" s="60" customFormat="1" ht="12" hidden="1" customHeight="1">
      <c r="B21" s="133"/>
      <c r="C21" s="78"/>
      <c r="D21" s="78"/>
      <c r="E21" s="78" t="str">
        <f t="shared" si="3"/>
        <v>Q1 2025</v>
      </c>
      <c r="F21" s="239"/>
      <c r="G21" s="237"/>
      <c r="H21" s="237"/>
      <c r="I21" s="237"/>
      <c r="J21" s="237"/>
      <c r="K21" s="237"/>
      <c r="L21" s="237"/>
      <c r="M21" s="237"/>
      <c r="N21" s="237"/>
      <c r="O21" s="237"/>
      <c r="P21" s="237"/>
      <c r="Q21" s="237"/>
      <c r="R21" s="237"/>
      <c r="S21" s="237"/>
      <c r="T21" s="237">
        <v>0</v>
      </c>
      <c r="U21" s="237">
        <v>0</v>
      </c>
      <c r="V21" s="141"/>
    </row>
    <row r="22" spans="2:22" s="60" customFormat="1" ht="12" customHeight="1">
      <c r="B22" s="133"/>
      <c r="C22" s="78" t="s">
        <v>142</v>
      </c>
      <c r="D22" s="78"/>
      <c r="E22" s="78" t="str">
        <f t="shared" si="3"/>
        <v>Q1 2026</v>
      </c>
      <c r="F22" s="317">
        <v>54.987426380000002</v>
      </c>
      <c r="G22" s="321">
        <v>0</v>
      </c>
      <c r="H22" s="321">
        <v>0</v>
      </c>
      <c r="I22" s="321">
        <v>0</v>
      </c>
      <c r="J22" s="321">
        <v>0</v>
      </c>
      <c r="K22" s="321">
        <v>0</v>
      </c>
      <c r="L22" s="321">
        <v>0</v>
      </c>
      <c r="M22" s="321">
        <v>54.987426380000002</v>
      </c>
      <c r="N22" s="321">
        <v>54.987426380000002</v>
      </c>
      <c r="O22" s="321">
        <v>0</v>
      </c>
      <c r="P22" s="321">
        <v>0</v>
      </c>
      <c r="Q22" s="321">
        <v>0</v>
      </c>
      <c r="R22" s="321">
        <v>0</v>
      </c>
      <c r="S22" s="321">
        <v>0</v>
      </c>
      <c r="T22" s="321">
        <v>0</v>
      </c>
      <c r="U22" s="321">
        <v>0</v>
      </c>
      <c r="V22" s="141"/>
    </row>
    <row r="23" spans="2:22" s="60" customFormat="1" ht="12" customHeight="1">
      <c r="B23" s="133"/>
      <c r="C23" s="78"/>
      <c r="D23" s="78"/>
      <c r="E23" s="78" t="str">
        <f t="shared" si="3"/>
        <v>Q1 2025</v>
      </c>
      <c r="F23" s="239"/>
      <c r="G23" s="237"/>
      <c r="H23" s="237"/>
      <c r="I23" s="237"/>
      <c r="J23" s="237"/>
      <c r="K23" s="237"/>
      <c r="L23" s="237"/>
      <c r="M23" s="237"/>
      <c r="N23" s="237"/>
      <c r="O23" s="237"/>
      <c r="P23" s="237"/>
      <c r="Q23" s="237"/>
      <c r="R23" s="237"/>
      <c r="S23" s="237"/>
      <c r="T23" s="237">
        <v>0</v>
      </c>
      <c r="U23" s="237">
        <v>0</v>
      </c>
      <c r="V23" s="141"/>
    </row>
    <row r="24" spans="2:22" s="60" customFormat="1" ht="12" hidden="1" customHeight="1">
      <c r="B24" s="133"/>
      <c r="C24" s="78" t="s">
        <v>189</v>
      </c>
      <c r="D24" s="78"/>
      <c r="E24" s="78" t="str">
        <f t="shared" si="3"/>
        <v>Q1 2026</v>
      </c>
      <c r="F24" s="317"/>
      <c r="G24" s="321"/>
      <c r="H24" s="321"/>
      <c r="I24" s="321"/>
      <c r="J24" s="321"/>
      <c r="K24" s="321"/>
      <c r="L24" s="321"/>
      <c r="M24" s="321"/>
      <c r="N24" s="321"/>
      <c r="O24" s="321"/>
      <c r="P24" s="321"/>
      <c r="Q24" s="321"/>
      <c r="R24" s="321"/>
      <c r="S24" s="321"/>
      <c r="T24" s="321">
        <v>0</v>
      </c>
      <c r="U24" s="321">
        <v>0</v>
      </c>
      <c r="V24" s="141"/>
    </row>
    <row r="25" spans="2:22" s="60" customFormat="1" ht="12" hidden="1" customHeight="1">
      <c r="B25" s="133"/>
      <c r="C25" s="78"/>
      <c r="D25" s="78"/>
      <c r="E25" s="78" t="str">
        <f t="shared" si="3"/>
        <v>Q1 2025</v>
      </c>
      <c r="F25" s="239"/>
      <c r="G25" s="237"/>
      <c r="H25" s="237"/>
      <c r="I25" s="237"/>
      <c r="J25" s="237"/>
      <c r="K25" s="237"/>
      <c r="L25" s="237"/>
      <c r="M25" s="237"/>
      <c r="N25" s="237"/>
      <c r="O25" s="237"/>
      <c r="P25" s="237"/>
      <c r="Q25" s="237"/>
      <c r="R25" s="237"/>
      <c r="S25" s="237"/>
      <c r="T25" s="237">
        <v>0</v>
      </c>
      <c r="U25" s="237">
        <v>0</v>
      </c>
      <c r="V25" s="141"/>
    </row>
    <row r="26" spans="2:22" s="60" customFormat="1" ht="12" customHeight="1">
      <c r="B26" s="133"/>
      <c r="C26" s="78" t="s">
        <v>129</v>
      </c>
      <c r="D26" s="78"/>
      <c r="E26" s="78" t="str">
        <f t="shared" si="3"/>
        <v>Q1 2026</v>
      </c>
      <c r="F26" s="317">
        <v>487.86185560000001</v>
      </c>
      <c r="G26" s="321">
        <v>226.2358126</v>
      </c>
      <c r="H26" s="321">
        <v>0</v>
      </c>
      <c r="I26" s="321">
        <v>0</v>
      </c>
      <c r="J26" s="321">
        <v>226.2358126</v>
      </c>
      <c r="K26" s="321">
        <v>0</v>
      </c>
      <c r="L26" s="321">
        <v>0</v>
      </c>
      <c r="M26" s="321">
        <v>261.62604299999998</v>
      </c>
      <c r="N26" s="321">
        <v>152.737043</v>
      </c>
      <c r="O26" s="321">
        <v>52.62</v>
      </c>
      <c r="P26" s="321">
        <v>0</v>
      </c>
      <c r="Q26" s="321">
        <v>56.268999999999998</v>
      </c>
      <c r="R26" s="321">
        <v>0</v>
      </c>
      <c r="S26" s="321">
        <v>0</v>
      </c>
      <c r="T26" s="321">
        <v>0</v>
      </c>
      <c r="U26" s="321">
        <v>0</v>
      </c>
      <c r="V26" s="141"/>
    </row>
    <row r="27" spans="2:22" s="60" customFormat="1" ht="12" customHeight="1">
      <c r="B27" s="133"/>
      <c r="C27" s="78"/>
      <c r="D27" s="78"/>
      <c r="E27" s="78" t="str">
        <f t="shared" si="3"/>
        <v>Q1 2025</v>
      </c>
      <c r="F27" s="239">
        <v>363.85074300000002</v>
      </c>
      <c r="G27" s="237">
        <v>72.215699999999998</v>
      </c>
      <c r="H27" s="237">
        <v>0</v>
      </c>
      <c r="I27" s="237">
        <v>0</v>
      </c>
      <c r="J27" s="237">
        <v>72.215699999999998</v>
      </c>
      <c r="K27" s="237">
        <v>0</v>
      </c>
      <c r="L27" s="237">
        <v>0</v>
      </c>
      <c r="M27" s="237">
        <v>291.635043</v>
      </c>
      <c r="N27" s="237">
        <v>176.39604299999999</v>
      </c>
      <c r="O27" s="237">
        <v>58.97</v>
      </c>
      <c r="P27" s="237">
        <v>0</v>
      </c>
      <c r="Q27" s="237">
        <v>56.268999999999998</v>
      </c>
      <c r="R27" s="237">
        <v>0</v>
      </c>
      <c r="S27" s="237">
        <v>0</v>
      </c>
      <c r="T27" s="237">
        <v>0</v>
      </c>
      <c r="U27" s="237">
        <v>0</v>
      </c>
      <c r="V27" s="141"/>
    </row>
    <row r="28" spans="2:22" s="60" customFormat="1" ht="12" customHeight="1">
      <c r="B28" s="133"/>
      <c r="C28" s="78" t="s">
        <v>130</v>
      </c>
      <c r="D28" s="78"/>
      <c r="E28" s="78" t="str">
        <f t="shared" si="3"/>
        <v>Q1 2026</v>
      </c>
      <c r="F28" s="317">
        <v>1892.92705002</v>
      </c>
      <c r="G28" s="321">
        <v>8.5050000000000008</v>
      </c>
      <c r="H28" s="321">
        <v>0</v>
      </c>
      <c r="I28" s="321">
        <v>0</v>
      </c>
      <c r="J28" s="321">
        <v>8.5050000000000008</v>
      </c>
      <c r="K28" s="321">
        <v>0</v>
      </c>
      <c r="L28" s="321">
        <v>0</v>
      </c>
      <c r="M28" s="321">
        <v>1884.4220500199999</v>
      </c>
      <c r="N28" s="321">
        <v>1347.54427377</v>
      </c>
      <c r="O28" s="321">
        <v>124.85662610999999</v>
      </c>
      <c r="P28" s="321">
        <v>0</v>
      </c>
      <c r="Q28" s="321">
        <v>406.10500373999997</v>
      </c>
      <c r="R28" s="321">
        <v>5.9161463999999997</v>
      </c>
      <c r="S28" s="321">
        <v>0</v>
      </c>
      <c r="T28" s="321">
        <v>0</v>
      </c>
      <c r="U28" s="321">
        <v>0</v>
      </c>
      <c r="V28" s="141"/>
    </row>
    <row r="29" spans="2:22" s="60" customFormat="1" ht="12" customHeight="1">
      <c r="B29" s="133"/>
      <c r="C29" s="78"/>
      <c r="D29" s="78"/>
      <c r="E29" s="78" t="str">
        <f t="shared" si="3"/>
        <v>Q1 2025</v>
      </c>
      <c r="F29" s="239">
        <v>2142.64279485</v>
      </c>
      <c r="G29" s="237">
        <v>0</v>
      </c>
      <c r="H29" s="237">
        <v>0</v>
      </c>
      <c r="I29" s="237">
        <v>0</v>
      </c>
      <c r="J29" s="237">
        <v>0</v>
      </c>
      <c r="K29" s="237">
        <v>0</v>
      </c>
      <c r="L29" s="237">
        <v>0</v>
      </c>
      <c r="M29" s="237">
        <v>2142.64279485</v>
      </c>
      <c r="N29" s="237">
        <v>1513.20750277</v>
      </c>
      <c r="O29" s="237">
        <v>161.06062610999999</v>
      </c>
      <c r="P29" s="237">
        <v>46.116</v>
      </c>
      <c r="Q29" s="237">
        <v>416.34251956999998</v>
      </c>
      <c r="R29" s="237">
        <v>5.9161463999999997</v>
      </c>
      <c r="S29" s="237">
        <v>0</v>
      </c>
      <c r="T29" s="237">
        <v>0</v>
      </c>
      <c r="U29" s="237">
        <v>0</v>
      </c>
      <c r="V29" s="141"/>
    </row>
    <row r="30" spans="2:22" s="60" customFormat="1" ht="12" hidden="1" customHeight="1">
      <c r="B30" s="133"/>
      <c r="C30" s="78" t="s">
        <v>158</v>
      </c>
      <c r="D30" s="78"/>
      <c r="E30" s="78" t="str">
        <f t="shared" si="3"/>
        <v>Q1 2026</v>
      </c>
      <c r="F30" s="317"/>
      <c r="G30" s="321"/>
      <c r="H30" s="321"/>
      <c r="I30" s="321"/>
      <c r="J30" s="321"/>
      <c r="K30" s="321"/>
      <c r="L30" s="321"/>
      <c r="M30" s="321"/>
      <c r="N30" s="321"/>
      <c r="O30" s="321"/>
      <c r="P30" s="321"/>
      <c r="Q30" s="321"/>
      <c r="R30" s="321"/>
      <c r="S30" s="321"/>
      <c r="T30" s="321">
        <v>0</v>
      </c>
      <c r="U30" s="321">
        <v>0</v>
      </c>
      <c r="V30" s="141"/>
    </row>
    <row r="31" spans="2:22" s="60" customFormat="1" ht="12" hidden="1" customHeight="1">
      <c r="B31" s="133"/>
      <c r="C31" s="78"/>
      <c r="D31" s="78"/>
      <c r="E31" s="78" t="str">
        <f t="shared" si="3"/>
        <v>Q1 2025</v>
      </c>
      <c r="F31" s="239"/>
      <c r="G31" s="237"/>
      <c r="H31" s="237"/>
      <c r="I31" s="237"/>
      <c r="J31" s="237"/>
      <c r="K31" s="237"/>
      <c r="L31" s="237"/>
      <c r="M31" s="237"/>
      <c r="N31" s="237"/>
      <c r="O31" s="237"/>
      <c r="P31" s="237"/>
      <c r="Q31" s="237"/>
      <c r="R31" s="237"/>
      <c r="S31" s="237"/>
      <c r="T31" s="237">
        <v>0</v>
      </c>
      <c r="U31" s="237">
        <v>0</v>
      </c>
      <c r="V31" s="141"/>
    </row>
    <row r="32" spans="2:22" s="60" customFormat="1" ht="12" customHeight="1">
      <c r="B32" s="133"/>
      <c r="C32" s="78" t="s">
        <v>143</v>
      </c>
      <c r="D32" s="78"/>
      <c r="E32" s="78" t="str">
        <f t="shared" si="3"/>
        <v>Q1 2026</v>
      </c>
      <c r="F32" s="317">
        <v>951.07129956999995</v>
      </c>
      <c r="G32" s="321">
        <v>0</v>
      </c>
      <c r="H32" s="321">
        <v>0</v>
      </c>
      <c r="I32" s="321">
        <v>0</v>
      </c>
      <c r="J32" s="321">
        <v>0</v>
      </c>
      <c r="K32" s="321">
        <v>0</v>
      </c>
      <c r="L32" s="321">
        <v>0</v>
      </c>
      <c r="M32" s="321">
        <v>951.07129956999995</v>
      </c>
      <c r="N32" s="321">
        <v>306.11270710000002</v>
      </c>
      <c r="O32" s="321">
        <v>114.66400401</v>
      </c>
      <c r="P32" s="321">
        <v>25.812997360000001</v>
      </c>
      <c r="Q32" s="321">
        <v>490.66196030999998</v>
      </c>
      <c r="R32" s="321">
        <v>13.81963079</v>
      </c>
      <c r="S32" s="321">
        <v>0</v>
      </c>
      <c r="T32" s="321">
        <v>0</v>
      </c>
      <c r="U32" s="321">
        <v>0</v>
      </c>
      <c r="V32" s="141"/>
    </row>
    <row r="33" spans="2:23" s="60" customFormat="1" ht="12" customHeight="1">
      <c r="B33" s="133"/>
      <c r="C33" s="78"/>
      <c r="D33" s="78"/>
      <c r="E33" s="78" t="str">
        <f t="shared" si="3"/>
        <v>Q1 2025</v>
      </c>
      <c r="F33" s="239">
        <v>1098.28948937</v>
      </c>
      <c r="G33" s="237">
        <v>0</v>
      </c>
      <c r="H33" s="237">
        <v>0</v>
      </c>
      <c r="I33" s="237">
        <v>0</v>
      </c>
      <c r="J33" s="237">
        <v>0</v>
      </c>
      <c r="K33" s="237">
        <v>0</v>
      </c>
      <c r="L33" s="237">
        <v>0</v>
      </c>
      <c r="M33" s="237">
        <v>1098.28948937</v>
      </c>
      <c r="N33" s="237">
        <v>393.95168553000002</v>
      </c>
      <c r="O33" s="237">
        <v>178.70455851</v>
      </c>
      <c r="P33" s="237">
        <v>26.831785100000001</v>
      </c>
      <c r="Q33" s="237">
        <v>498.80146022999998</v>
      </c>
      <c r="R33" s="237">
        <v>0</v>
      </c>
      <c r="S33" s="237">
        <v>0</v>
      </c>
      <c r="T33" s="237">
        <v>0</v>
      </c>
      <c r="U33" s="237">
        <v>0</v>
      </c>
      <c r="V33" s="141"/>
    </row>
    <row r="34" spans="2:23" s="60" customFormat="1" ht="12" hidden="1" customHeight="1">
      <c r="B34" s="133"/>
      <c r="C34" s="78" t="s">
        <v>174</v>
      </c>
      <c r="D34" s="78"/>
      <c r="E34" s="78" t="str">
        <f t="shared" si="3"/>
        <v>Q1 2026</v>
      </c>
      <c r="F34" s="317"/>
      <c r="G34" s="321"/>
      <c r="H34" s="321"/>
      <c r="I34" s="321"/>
      <c r="J34" s="321"/>
      <c r="K34" s="321"/>
      <c r="L34" s="321"/>
      <c r="M34" s="321"/>
      <c r="N34" s="321"/>
      <c r="O34" s="321"/>
      <c r="P34" s="321"/>
      <c r="Q34" s="321"/>
      <c r="R34" s="321"/>
      <c r="S34" s="321"/>
      <c r="T34" s="321">
        <v>0</v>
      </c>
      <c r="U34" s="321">
        <v>0</v>
      </c>
      <c r="V34" s="141"/>
    </row>
    <row r="35" spans="2:23" s="60" customFormat="1" ht="12" hidden="1" customHeight="1">
      <c r="B35" s="133"/>
      <c r="C35" s="78"/>
      <c r="D35" s="78"/>
      <c r="E35" s="78" t="str">
        <f t="shared" si="3"/>
        <v>Q1 2025</v>
      </c>
      <c r="F35" s="239"/>
      <c r="G35" s="237"/>
      <c r="H35" s="237"/>
      <c r="I35" s="237"/>
      <c r="J35" s="237"/>
      <c r="K35" s="237"/>
      <c r="L35" s="237"/>
      <c r="M35" s="237"/>
      <c r="N35" s="237"/>
      <c r="O35" s="237"/>
      <c r="P35" s="237"/>
      <c r="Q35" s="237"/>
      <c r="R35" s="237"/>
      <c r="S35" s="237"/>
      <c r="T35" s="237">
        <v>0</v>
      </c>
      <c r="U35" s="237">
        <v>0</v>
      </c>
      <c r="V35" s="141"/>
    </row>
    <row r="36" spans="2:23" s="60" customFormat="1" ht="12" customHeight="1">
      <c r="B36" s="133"/>
      <c r="C36" s="78" t="s">
        <v>131</v>
      </c>
      <c r="D36" s="78"/>
      <c r="E36" s="78" t="str">
        <f t="shared" si="3"/>
        <v>Q1 2026</v>
      </c>
      <c r="F36" s="317">
        <v>84.579222000000001</v>
      </c>
      <c r="G36" s="321">
        <v>0</v>
      </c>
      <c r="H36" s="321">
        <v>0</v>
      </c>
      <c r="I36" s="321">
        <v>0</v>
      </c>
      <c r="J36" s="321">
        <v>0</v>
      </c>
      <c r="K36" s="321">
        <v>0</v>
      </c>
      <c r="L36" s="321">
        <v>0</v>
      </c>
      <c r="M36" s="321">
        <v>84.579222000000001</v>
      </c>
      <c r="N36" s="321">
        <v>0</v>
      </c>
      <c r="O36" s="321">
        <v>84.579222000000001</v>
      </c>
      <c r="P36" s="321">
        <v>0</v>
      </c>
      <c r="Q36" s="321">
        <v>0</v>
      </c>
      <c r="R36" s="321">
        <v>0</v>
      </c>
      <c r="S36" s="321">
        <v>0</v>
      </c>
      <c r="T36" s="321">
        <v>0</v>
      </c>
      <c r="U36" s="321">
        <v>0</v>
      </c>
      <c r="V36" s="141"/>
    </row>
    <row r="37" spans="2:23" ht="13.2">
      <c r="B37" s="133"/>
      <c r="C37" s="78"/>
      <c r="D37" s="78"/>
      <c r="E37" s="78" t="str">
        <f t="shared" si="3"/>
        <v>Q1 2025</v>
      </c>
      <c r="F37" s="239">
        <v>63.66</v>
      </c>
      <c r="G37" s="237">
        <v>0</v>
      </c>
      <c r="H37" s="237">
        <v>0</v>
      </c>
      <c r="I37" s="237">
        <v>0</v>
      </c>
      <c r="J37" s="237">
        <v>0</v>
      </c>
      <c r="K37" s="237">
        <v>0</v>
      </c>
      <c r="L37" s="237">
        <v>0</v>
      </c>
      <c r="M37" s="237">
        <v>63.66</v>
      </c>
      <c r="N37" s="237">
        <v>63.66</v>
      </c>
      <c r="O37" s="237">
        <v>0</v>
      </c>
      <c r="P37" s="237">
        <v>0</v>
      </c>
      <c r="Q37" s="237">
        <v>0</v>
      </c>
      <c r="R37" s="237">
        <v>0</v>
      </c>
      <c r="S37" s="237">
        <v>0</v>
      </c>
      <c r="T37" s="237">
        <v>0</v>
      </c>
      <c r="U37" s="237">
        <v>0</v>
      </c>
      <c r="V37" s="141"/>
      <c r="W37" s="188"/>
    </row>
    <row r="38" spans="2:23" ht="12" hidden="1" customHeight="1">
      <c r="B38" s="133"/>
      <c r="C38" s="78" t="s">
        <v>190</v>
      </c>
      <c r="D38" s="78"/>
      <c r="E38" s="78" t="str">
        <f t="shared" si="3"/>
        <v>Q1 2026</v>
      </c>
      <c r="F38" s="317"/>
      <c r="G38" s="321"/>
      <c r="H38" s="321"/>
      <c r="I38" s="321"/>
      <c r="J38" s="321"/>
      <c r="K38" s="321"/>
      <c r="L38" s="321"/>
      <c r="M38" s="321"/>
      <c r="N38" s="321"/>
      <c r="O38" s="321"/>
      <c r="P38" s="321"/>
      <c r="Q38" s="321"/>
      <c r="R38" s="321"/>
      <c r="S38" s="321"/>
      <c r="T38" s="321">
        <v>0</v>
      </c>
      <c r="U38" s="321">
        <v>0</v>
      </c>
      <c r="V38" s="141"/>
    </row>
    <row r="39" spans="2:23" ht="12" hidden="1" customHeight="1">
      <c r="B39" s="133"/>
      <c r="C39" s="78"/>
      <c r="D39" s="78"/>
      <c r="E39" s="78" t="str">
        <f t="shared" si="3"/>
        <v>Q1 2025</v>
      </c>
      <c r="F39" s="239"/>
      <c r="G39" s="237"/>
      <c r="H39" s="237"/>
      <c r="I39" s="237"/>
      <c r="J39" s="237"/>
      <c r="K39" s="237"/>
      <c r="L39" s="237"/>
      <c r="M39" s="237"/>
      <c r="N39" s="237"/>
      <c r="O39" s="237"/>
      <c r="P39" s="237"/>
      <c r="Q39" s="237"/>
      <c r="R39" s="237"/>
      <c r="S39" s="237"/>
      <c r="T39" s="237">
        <v>0</v>
      </c>
      <c r="U39" s="237">
        <v>0</v>
      </c>
      <c r="V39" s="141"/>
    </row>
    <row r="40" spans="2:23" ht="12" hidden="1" customHeight="1">
      <c r="B40" s="133"/>
      <c r="C40" s="78" t="s">
        <v>156</v>
      </c>
      <c r="D40" s="78"/>
      <c r="E40" s="78" t="str">
        <f t="shared" si="3"/>
        <v>Q1 2026</v>
      </c>
      <c r="F40" s="317"/>
      <c r="G40" s="321"/>
      <c r="H40" s="321"/>
      <c r="I40" s="321"/>
      <c r="J40" s="321"/>
      <c r="K40" s="321"/>
      <c r="L40" s="321"/>
      <c r="M40" s="321"/>
      <c r="N40" s="321"/>
      <c r="O40" s="321"/>
      <c r="P40" s="321"/>
      <c r="Q40" s="321"/>
      <c r="R40" s="321"/>
      <c r="S40" s="321"/>
      <c r="T40" s="321">
        <v>0</v>
      </c>
      <c r="U40" s="321">
        <v>0</v>
      </c>
      <c r="V40" s="141"/>
    </row>
    <row r="41" spans="2:23" ht="12" hidden="1" customHeight="1">
      <c r="B41" s="133"/>
      <c r="C41" s="78"/>
      <c r="D41" s="78"/>
      <c r="E41" s="78" t="str">
        <f t="shared" si="3"/>
        <v>Q1 2025</v>
      </c>
      <c r="F41" s="239"/>
      <c r="G41" s="237"/>
      <c r="H41" s="237"/>
      <c r="I41" s="237"/>
      <c r="J41" s="237"/>
      <c r="K41" s="237"/>
      <c r="L41" s="237"/>
      <c r="M41" s="237"/>
      <c r="N41" s="237"/>
      <c r="O41" s="237"/>
      <c r="P41" s="237"/>
      <c r="Q41" s="237"/>
      <c r="R41" s="237"/>
      <c r="S41" s="237"/>
      <c r="T41" s="237">
        <v>0</v>
      </c>
      <c r="U41" s="237">
        <v>0</v>
      </c>
      <c r="V41" s="141"/>
    </row>
    <row r="42" spans="2:23" ht="12" customHeight="1">
      <c r="B42" s="133"/>
      <c r="C42" s="78" t="s">
        <v>144</v>
      </c>
      <c r="D42" s="78"/>
      <c r="E42" s="78" t="str">
        <f t="shared" si="3"/>
        <v>Q1 2026</v>
      </c>
      <c r="F42" s="317">
        <v>19.570646400000001</v>
      </c>
      <c r="G42" s="321">
        <v>0</v>
      </c>
      <c r="H42" s="321">
        <v>0</v>
      </c>
      <c r="I42" s="321">
        <v>0</v>
      </c>
      <c r="J42" s="321">
        <v>0</v>
      </c>
      <c r="K42" s="321">
        <v>0</v>
      </c>
      <c r="L42" s="321">
        <v>0</v>
      </c>
      <c r="M42" s="321">
        <v>19.570646400000001</v>
      </c>
      <c r="N42" s="321">
        <v>19.570646400000001</v>
      </c>
      <c r="O42" s="321">
        <v>0</v>
      </c>
      <c r="P42" s="321">
        <v>0</v>
      </c>
      <c r="Q42" s="321">
        <v>0</v>
      </c>
      <c r="R42" s="321">
        <v>0</v>
      </c>
      <c r="S42" s="321">
        <v>0</v>
      </c>
      <c r="T42" s="321">
        <v>0</v>
      </c>
      <c r="U42" s="321">
        <v>0</v>
      </c>
      <c r="V42" s="141"/>
    </row>
    <row r="43" spans="2:23" ht="12" customHeight="1">
      <c r="B43" s="133"/>
      <c r="C43" s="78"/>
      <c r="D43" s="78"/>
      <c r="E43" s="78" t="str">
        <f t="shared" si="3"/>
        <v>Q1 2025</v>
      </c>
      <c r="F43" s="239">
        <v>19.570646400000001</v>
      </c>
      <c r="G43" s="237">
        <v>0</v>
      </c>
      <c r="H43" s="237">
        <v>0</v>
      </c>
      <c r="I43" s="237">
        <v>0</v>
      </c>
      <c r="J43" s="237">
        <v>0</v>
      </c>
      <c r="K43" s="237">
        <v>0</v>
      </c>
      <c r="L43" s="237">
        <v>0</v>
      </c>
      <c r="M43" s="237">
        <v>19.570646400000001</v>
      </c>
      <c r="N43" s="237">
        <v>19.570646400000001</v>
      </c>
      <c r="O43" s="237">
        <v>0</v>
      </c>
      <c r="P43" s="237">
        <v>0</v>
      </c>
      <c r="Q43" s="237">
        <v>0</v>
      </c>
      <c r="R43" s="237">
        <v>0</v>
      </c>
      <c r="S43" s="237">
        <v>0</v>
      </c>
      <c r="T43" s="237">
        <v>0</v>
      </c>
      <c r="U43" s="237">
        <v>0</v>
      </c>
      <c r="V43" s="141"/>
    </row>
    <row r="44" spans="2:23" ht="12" hidden="1" customHeight="1">
      <c r="B44" s="133"/>
      <c r="C44" s="78" t="s">
        <v>191</v>
      </c>
      <c r="D44" s="78"/>
      <c r="E44" s="78" t="str">
        <f t="shared" si="3"/>
        <v>Q1 2026</v>
      </c>
      <c r="F44" s="317"/>
      <c r="G44" s="321"/>
      <c r="H44" s="321"/>
      <c r="I44" s="321"/>
      <c r="J44" s="321"/>
      <c r="K44" s="321"/>
      <c r="L44" s="321"/>
      <c r="M44" s="321"/>
      <c r="N44" s="321"/>
      <c r="O44" s="321"/>
      <c r="P44" s="321"/>
      <c r="Q44" s="321"/>
      <c r="R44" s="321"/>
      <c r="S44" s="321"/>
      <c r="T44" s="321">
        <v>0</v>
      </c>
      <c r="U44" s="321">
        <v>0</v>
      </c>
      <c r="V44" s="141"/>
    </row>
    <row r="45" spans="2:23" ht="12" hidden="1" customHeight="1">
      <c r="B45" s="133"/>
      <c r="C45" s="78"/>
      <c r="D45" s="78"/>
      <c r="E45" s="78" t="str">
        <f t="shared" si="3"/>
        <v>Q1 2025</v>
      </c>
      <c r="F45" s="239"/>
      <c r="G45" s="237"/>
      <c r="H45" s="237"/>
      <c r="I45" s="237"/>
      <c r="J45" s="237"/>
      <c r="K45" s="237"/>
      <c r="L45" s="237"/>
      <c r="M45" s="237"/>
      <c r="N45" s="237"/>
      <c r="O45" s="237"/>
      <c r="P45" s="237"/>
      <c r="Q45" s="237"/>
      <c r="R45" s="237"/>
      <c r="S45" s="237"/>
      <c r="T45" s="237">
        <v>0</v>
      </c>
      <c r="U45" s="237">
        <v>0</v>
      </c>
      <c r="V45" s="141"/>
    </row>
    <row r="46" spans="2:23" ht="12" customHeight="1">
      <c r="B46" s="133"/>
      <c r="C46" s="78" t="s">
        <v>133</v>
      </c>
      <c r="D46" s="78"/>
      <c r="E46" s="78" t="str">
        <f t="shared" si="3"/>
        <v>Q1 2026</v>
      </c>
      <c r="F46" s="317">
        <v>764.62751833000004</v>
      </c>
      <c r="G46" s="321">
        <v>155.3142</v>
      </c>
      <c r="H46" s="321">
        <v>0</v>
      </c>
      <c r="I46" s="321">
        <v>0</v>
      </c>
      <c r="J46" s="321">
        <v>155.3142</v>
      </c>
      <c r="K46" s="321">
        <v>0</v>
      </c>
      <c r="L46" s="321">
        <v>0</v>
      </c>
      <c r="M46" s="321">
        <v>609.31331833000002</v>
      </c>
      <c r="N46" s="321">
        <v>266.29444933000002</v>
      </c>
      <c r="O46" s="321">
        <v>113.2938</v>
      </c>
      <c r="P46" s="321">
        <v>10.02</v>
      </c>
      <c r="Q46" s="321">
        <v>219.70506900000001</v>
      </c>
      <c r="R46" s="321">
        <v>0</v>
      </c>
      <c r="S46" s="321">
        <v>0</v>
      </c>
      <c r="T46" s="321">
        <v>0</v>
      </c>
      <c r="U46" s="321">
        <v>0</v>
      </c>
      <c r="V46" s="141"/>
    </row>
    <row r="47" spans="2:23" ht="12" customHeight="1">
      <c r="B47" s="133"/>
      <c r="C47" s="78"/>
      <c r="D47" s="78"/>
      <c r="E47" s="78" t="str">
        <f t="shared" si="3"/>
        <v>Q1 2025</v>
      </c>
      <c r="F47" s="239">
        <v>754.49144899999999</v>
      </c>
      <c r="G47" s="237">
        <v>260.27208000000002</v>
      </c>
      <c r="H47" s="237">
        <v>0</v>
      </c>
      <c r="I47" s="237">
        <v>0</v>
      </c>
      <c r="J47" s="237">
        <v>260.27208000000002</v>
      </c>
      <c r="K47" s="237">
        <v>0</v>
      </c>
      <c r="L47" s="237">
        <v>0</v>
      </c>
      <c r="M47" s="237">
        <v>494.21936899999997</v>
      </c>
      <c r="N47" s="237">
        <v>187.304</v>
      </c>
      <c r="O47" s="237">
        <v>107.9903</v>
      </c>
      <c r="P47" s="237">
        <v>0</v>
      </c>
      <c r="Q47" s="237">
        <v>198.92506900000001</v>
      </c>
      <c r="R47" s="237">
        <v>0</v>
      </c>
      <c r="S47" s="237">
        <v>0</v>
      </c>
      <c r="T47" s="237">
        <v>0</v>
      </c>
      <c r="U47" s="237">
        <v>0</v>
      </c>
      <c r="V47" s="141"/>
    </row>
    <row r="48" spans="2:23" ht="12" customHeight="1">
      <c r="B48" s="133"/>
      <c r="C48" s="78" t="s">
        <v>134</v>
      </c>
      <c r="D48" s="78"/>
      <c r="E48" s="78" t="str">
        <f t="shared" si="3"/>
        <v>Q1 2026</v>
      </c>
      <c r="F48" s="317">
        <v>212.81225000000001</v>
      </c>
      <c r="G48" s="321">
        <v>0</v>
      </c>
      <c r="H48" s="321">
        <v>0</v>
      </c>
      <c r="I48" s="321">
        <v>0</v>
      </c>
      <c r="J48" s="321">
        <v>0</v>
      </c>
      <c r="K48" s="321">
        <v>0</v>
      </c>
      <c r="L48" s="321">
        <v>0</v>
      </c>
      <c r="M48" s="321">
        <v>212.81225000000001</v>
      </c>
      <c r="N48" s="321">
        <v>24.298500000000001</v>
      </c>
      <c r="O48" s="321">
        <v>129.4145</v>
      </c>
      <c r="P48" s="321">
        <v>0</v>
      </c>
      <c r="Q48" s="321">
        <v>59.099249999999998</v>
      </c>
      <c r="R48" s="321">
        <v>0</v>
      </c>
      <c r="S48" s="321">
        <v>0</v>
      </c>
      <c r="T48" s="321">
        <v>0</v>
      </c>
      <c r="U48" s="321">
        <v>0</v>
      </c>
      <c r="V48" s="141"/>
    </row>
    <row r="49" spans="2:22" ht="12" customHeight="1">
      <c r="B49" s="133"/>
      <c r="C49" s="78"/>
      <c r="D49" s="78"/>
      <c r="E49" s="78" t="str">
        <f t="shared" si="3"/>
        <v>Q1 2025</v>
      </c>
      <c r="F49" s="239">
        <v>197.78075000000001</v>
      </c>
      <c r="G49" s="237">
        <v>0</v>
      </c>
      <c r="H49" s="237">
        <v>0</v>
      </c>
      <c r="I49" s="237">
        <v>0</v>
      </c>
      <c r="J49" s="237">
        <v>0</v>
      </c>
      <c r="K49" s="237">
        <v>0</v>
      </c>
      <c r="L49" s="237">
        <v>0</v>
      </c>
      <c r="M49" s="237">
        <v>197.78075000000001</v>
      </c>
      <c r="N49" s="237">
        <v>24.3</v>
      </c>
      <c r="O49" s="237">
        <v>77.009</v>
      </c>
      <c r="P49" s="237">
        <v>0</v>
      </c>
      <c r="Q49" s="237">
        <v>96.47175</v>
      </c>
      <c r="R49" s="237">
        <v>0</v>
      </c>
      <c r="S49" s="237">
        <v>0</v>
      </c>
      <c r="T49" s="237">
        <v>0</v>
      </c>
      <c r="U49" s="237">
        <v>0</v>
      </c>
      <c r="V49" s="141"/>
    </row>
    <row r="50" spans="2:22" ht="12" customHeight="1">
      <c r="B50" s="133"/>
      <c r="C50" s="78" t="s">
        <v>138</v>
      </c>
      <c r="D50" s="78"/>
      <c r="E50" s="78" t="str">
        <f t="shared" si="3"/>
        <v>Q1 2026</v>
      </c>
      <c r="F50" s="317">
        <v>1392.9098486</v>
      </c>
      <c r="G50" s="321">
        <v>0</v>
      </c>
      <c r="H50" s="321">
        <v>0</v>
      </c>
      <c r="I50" s="321">
        <v>0</v>
      </c>
      <c r="J50" s="321">
        <v>0</v>
      </c>
      <c r="K50" s="321">
        <v>0</v>
      </c>
      <c r="L50" s="321">
        <v>0</v>
      </c>
      <c r="M50" s="321">
        <v>1392.9098486</v>
      </c>
      <c r="N50" s="321">
        <v>605.60796648999997</v>
      </c>
      <c r="O50" s="321">
        <v>294.99122425000002</v>
      </c>
      <c r="P50" s="321">
        <v>0</v>
      </c>
      <c r="Q50" s="321">
        <v>492.31065785999999</v>
      </c>
      <c r="R50" s="321">
        <v>0</v>
      </c>
      <c r="S50" s="321">
        <v>0</v>
      </c>
      <c r="T50" s="321">
        <v>0</v>
      </c>
      <c r="U50" s="321">
        <v>0</v>
      </c>
      <c r="V50" s="141"/>
    </row>
    <row r="51" spans="2:22" ht="12" customHeight="1">
      <c r="B51" s="133"/>
      <c r="C51" s="78"/>
      <c r="D51" s="78"/>
      <c r="E51" s="78" t="str">
        <f t="shared" si="3"/>
        <v>Q1 2025</v>
      </c>
      <c r="F51" s="239">
        <v>1342.0823432499999</v>
      </c>
      <c r="G51" s="237">
        <v>0</v>
      </c>
      <c r="H51" s="237">
        <v>0</v>
      </c>
      <c r="I51" s="237">
        <v>0</v>
      </c>
      <c r="J51" s="237">
        <v>0</v>
      </c>
      <c r="K51" s="237">
        <v>0</v>
      </c>
      <c r="L51" s="237">
        <v>0</v>
      </c>
      <c r="M51" s="237">
        <v>1342.0823432499999</v>
      </c>
      <c r="N51" s="237">
        <v>480.00793199999998</v>
      </c>
      <c r="O51" s="237">
        <v>347.74747500000001</v>
      </c>
      <c r="P51" s="237">
        <v>0</v>
      </c>
      <c r="Q51" s="237">
        <v>514.32693625000002</v>
      </c>
      <c r="R51" s="237">
        <v>0</v>
      </c>
      <c r="S51" s="237">
        <v>0</v>
      </c>
      <c r="T51" s="237">
        <v>0</v>
      </c>
      <c r="U51" s="237">
        <v>0</v>
      </c>
      <c r="V51" s="141"/>
    </row>
    <row r="52" spans="2:22" ht="12" hidden="1" customHeight="1">
      <c r="B52" s="133"/>
      <c r="C52" s="78" t="s">
        <v>135</v>
      </c>
      <c r="D52" s="78"/>
      <c r="E52" s="78" t="str">
        <f t="shared" si="3"/>
        <v>Q1 2026</v>
      </c>
      <c r="F52" s="317"/>
      <c r="G52" s="321"/>
      <c r="H52" s="321"/>
      <c r="I52" s="321"/>
      <c r="J52" s="321"/>
      <c r="K52" s="321"/>
      <c r="L52" s="321"/>
      <c r="M52" s="321"/>
      <c r="N52" s="321"/>
      <c r="O52" s="321"/>
      <c r="P52" s="321"/>
      <c r="Q52" s="321"/>
      <c r="R52" s="321"/>
      <c r="S52" s="321"/>
      <c r="T52" s="321">
        <v>0</v>
      </c>
      <c r="U52" s="321">
        <v>0</v>
      </c>
      <c r="V52" s="141"/>
    </row>
    <row r="53" spans="2:22" ht="12" hidden="1" customHeight="1">
      <c r="B53" s="133"/>
      <c r="C53" s="78"/>
      <c r="D53" s="78"/>
      <c r="E53" s="78" t="str">
        <f t="shared" si="3"/>
        <v>Q1 2025</v>
      </c>
      <c r="F53" s="239"/>
      <c r="G53" s="237"/>
      <c r="H53" s="237"/>
      <c r="I53" s="237"/>
      <c r="J53" s="237"/>
      <c r="K53" s="237"/>
      <c r="L53" s="237"/>
      <c r="M53" s="237"/>
      <c r="N53" s="237"/>
      <c r="O53" s="237"/>
      <c r="P53" s="237"/>
      <c r="Q53" s="237"/>
      <c r="R53" s="237"/>
      <c r="S53" s="237"/>
      <c r="T53" s="237">
        <v>0</v>
      </c>
      <c r="U53" s="237">
        <v>0</v>
      </c>
      <c r="V53" s="141"/>
    </row>
    <row r="54" spans="2:22" ht="12" customHeight="1">
      <c r="B54" s="133"/>
      <c r="C54" s="78" t="s">
        <v>146</v>
      </c>
      <c r="D54" s="78"/>
      <c r="E54" s="78" t="str">
        <f t="shared" si="3"/>
        <v>Q1 2026</v>
      </c>
      <c r="F54" s="317">
        <v>28.858750000000001</v>
      </c>
      <c r="G54" s="321">
        <v>0</v>
      </c>
      <c r="H54" s="321">
        <v>0</v>
      </c>
      <c r="I54" s="321">
        <v>0</v>
      </c>
      <c r="J54" s="321">
        <v>0</v>
      </c>
      <c r="K54" s="321">
        <v>0</v>
      </c>
      <c r="L54" s="321">
        <v>0</v>
      </c>
      <c r="M54" s="321">
        <v>28.858750000000001</v>
      </c>
      <c r="N54" s="321">
        <v>28.858750000000001</v>
      </c>
      <c r="O54" s="321">
        <v>0</v>
      </c>
      <c r="P54" s="321">
        <v>0</v>
      </c>
      <c r="Q54" s="321">
        <v>0</v>
      </c>
      <c r="R54" s="321">
        <v>0</v>
      </c>
      <c r="S54" s="321">
        <v>0</v>
      </c>
      <c r="T54" s="321">
        <v>0</v>
      </c>
      <c r="U54" s="321">
        <v>0</v>
      </c>
      <c r="V54" s="141"/>
    </row>
    <row r="55" spans="2:22" ht="12" customHeight="1">
      <c r="B55" s="133"/>
      <c r="C55" s="78"/>
      <c r="D55" s="78"/>
      <c r="E55" s="78" t="str">
        <f t="shared" si="3"/>
        <v>Q1 2025</v>
      </c>
      <c r="F55" s="239">
        <v>80.493437999999998</v>
      </c>
      <c r="G55" s="237">
        <v>0</v>
      </c>
      <c r="H55" s="237">
        <v>0</v>
      </c>
      <c r="I55" s="237">
        <v>0</v>
      </c>
      <c r="J55" s="237">
        <v>0</v>
      </c>
      <c r="K55" s="237">
        <v>0</v>
      </c>
      <c r="L55" s="237">
        <v>0</v>
      </c>
      <c r="M55" s="237">
        <v>80.493437999999998</v>
      </c>
      <c r="N55" s="237">
        <v>80.493437999999998</v>
      </c>
      <c r="O55" s="237">
        <v>0</v>
      </c>
      <c r="P55" s="237">
        <v>0</v>
      </c>
      <c r="Q55" s="237">
        <v>0</v>
      </c>
      <c r="R55" s="237">
        <v>0</v>
      </c>
      <c r="S55" s="237">
        <v>0</v>
      </c>
      <c r="T55" s="237">
        <v>0</v>
      </c>
      <c r="U55" s="237">
        <v>0</v>
      </c>
      <c r="V55" s="141"/>
    </row>
    <row r="56" spans="2:22" ht="12" customHeight="1">
      <c r="B56" s="133"/>
      <c r="C56" s="78" t="s">
        <v>136</v>
      </c>
      <c r="D56" s="78"/>
      <c r="E56" s="78" t="str">
        <f t="shared" si="3"/>
        <v>Q1 2026</v>
      </c>
      <c r="F56" s="317">
        <v>892.66497803000004</v>
      </c>
      <c r="G56" s="321">
        <v>119.18121173</v>
      </c>
      <c r="H56" s="321">
        <v>0</v>
      </c>
      <c r="I56" s="321">
        <v>0</v>
      </c>
      <c r="J56" s="321">
        <v>119.18121173</v>
      </c>
      <c r="K56" s="321">
        <v>0</v>
      </c>
      <c r="L56" s="321">
        <v>0</v>
      </c>
      <c r="M56" s="321">
        <v>773.48376629999996</v>
      </c>
      <c r="N56" s="321">
        <v>408.03384</v>
      </c>
      <c r="O56" s="321">
        <v>182.57888696000001</v>
      </c>
      <c r="P56" s="321">
        <v>0</v>
      </c>
      <c r="Q56" s="321">
        <v>182.87103934000001</v>
      </c>
      <c r="R56" s="321">
        <v>0</v>
      </c>
      <c r="S56" s="321">
        <v>0</v>
      </c>
      <c r="T56" s="321">
        <v>0</v>
      </c>
      <c r="U56" s="321">
        <v>0</v>
      </c>
      <c r="V56" s="141"/>
    </row>
    <row r="57" spans="2:22" ht="12" customHeight="1">
      <c r="B57" s="133"/>
      <c r="C57" s="78"/>
      <c r="D57" s="78"/>
      <c r="E57" s="78" t="str">
        <f t="shared" si="3"/>
        <v>Q1 2025</v>
      </c>
      <c r="F57" s="239">
        <v>842.52430169000002</v>
      </c>
      <c r="G57" s="237">
        <v>119.88444927</v>
      </c>
      <c r="H57" s="237">
        <v>0</v>
      </c>
      <c r="I57" s="237">
        <v>0</v>
      </c>
      <c r="J57" s="237">
        <v>119.88444927</v>
      </c>
      <c r="K57" s="237">
        <v>0</v>
      </c>
      <c r="L57" s="237">
        <v>0</v>
      </c>
      <c r="M57" s="237">
        <v>722.63985242000001</v>
      </c>
      <c r="N57" s="237">
        <v>315.13480506000002</v>
      </c>
      <c r="O57" s="237">
        <v>184.16082220000001</v>
      </c>
      <c r="P57" s="237">
        <v>0</v>
      </c>
      <c r="Q57" s="237">
        <v>223.34422516000001</v>
      </c>
      <c r="R57" s="237">
        <v>0</v>
      </c>
      <c r="S57" s="237">
        <v>0</v>
      </c>
      <c r="T57" s="237">
        <v>0</v>
      </c>
      <c r="U57" s="237">
        <v>0</v>
      </c>
      <c r="V57" s="141"/>
    </row>
    <row r="58" spans="2:22" ht="12" customHeight="1">
      <c r="B58" s="133"/>
      <c r="C58" s="78" t="s">
        <v>159</v>
      </c>
      <c r="D58" s="78"/>
      <c r="E58" s="78" t="str">
        <f t="shared" si="3"/>
        <v>Q1 2026</v>
      </c>
      <c r="F58" s="317">
        <v>69.885909249999997</v>
      </c>
      <c r="G58" s="321">
        <v>0</v>
      </c>
      <c r="H58" s="321">
        <v>0</v>
      </c>
      <c r="I58" s="321">
        <v>0</v>
      </c>
      <c r="J58" s="321">
        <v>0</v>
      </c>
      <c r="K58" s="321">
        <v>0</v>
      </c>
      <c r="L58" s="321">
        <v>0</v>
      </c>
      <c r="M58" s="321">
        <v>69.885909249999997</v>
      </c>
      <c r="N58" s="321">
        <v>0</v>
      </c>
      <c r="O58" s="321">
        <v>0</v>
      </c>
      <c r="P58" s="321">
        <v>0</v>
      </c>
      <c r="Q58" s="321">
        <v>69.885909249999997</v>
      </c>
      <c r="R58" s="321">
        <v>0</v>
      </c>
      <c r="S58" s="321">
        <v>0</v>
      </c>
      <c r="T58" s="321">
        <v>0</v>
      </c>
      <c r="U58" s="321">
        <v>0</v>
      </c>
      <c r="V58" s="141"/>
    </row>
    <row r="59" spans="2:22" ht="12" customHeight="1">
      <c r="B59" s="133"/>
      <c r="C59" s="78"/>
      <c r="D59" s="78"/>
      <c r="E59" s="78" t="str">
        <f t="shared" si="3"/>
        <v>Q1 2025</v>
      </c>
      <c r="F59" s="239">
        <v>71.398575219999998</v>
      </c>
      <c r="G59" s="237">
        <v>0</v>
      </c>
      <c r="H59" s="237">
        <v>0</v>
      </c>
      <c r="I59" s="237">
        <v>0</v>
      </c>
      <c r="J59" s="237">
        <v>0</v>
      </c>
      <c r="K59" s="237">
        <v>0</v>
      </c>
      <c r="L59" s="237">
        <v>0</v>
      </c>
      <c r="M59" s="237">
        <v>71.398575219999998</v>
      </c>
      <c r="N59" s="237">
        <v>0</v>
      </c>
      <c r="O59" s="237">
        <v>0</v>
      </c>
      <c r="P59" s="237">
        <v>0</v>
      </c>
      <c r="Q59" s="237">
        <v>71.398575219999998</v>
      </c>
      <c r="R59" s="237">
        <v>0</v>
      </c>
      <c r="S59" s="237">
        <v>0</v>
      </c>
      <c r="T59" s="237">
        <v>0</v>
      </c>
      <c r="U59" s="237">
        <v>0</v>
      </c>
      <c r="V59" s="141"/>
    </row>
    <row r="60" spans="2:22" s="264" customFormat="1" ht="10.8">
      <c r="B60" s="265"/>
      <c r="C60" s="78" t="s">
        <v>140</v>
      </c>
      <c r="D60" s="78"/>
      <c r="E60" s="78" t="str">
        <f t="shared" si="3"/>
        <v>Q1 2026</v>
      </c>
      <c r="F60" s="317"/>
      <c r="G60" s="321"/>
      <c r="H60" s="321"/>
      <c r="I60" s="321"/>
      <c r="J60" s="321"/>
      <c r="K60" s="321"/>
      <c r="L60" s="321"/>
      <c r="M60" s="321"/>
      <c r="N60" s="321"/>
      <c r="O60" s="321"/>
      <c r="P60" s="321"/>
      <c r="Q60" s="321"/>
      <c r="R60" s="321"/>
      <c r="S60" s="321"/>
      <c r="T60" s="321">
        <v>0</v>
      </c>
      <c r="U60" s="321">
        <v>0</v>
      </c>
      <c r="V60" s="269"/>
    </row>
    <row r="61" spans="2:22" s="264" customFormat="1" ht="10.8">
      <c r="B61" s="265"/>
      <c r="C61" s="78"/>
      <c r="D61" s="78"/>
      <c r="E61" s="78" t="str">
        <f t="shared" si="3"/>
        <v>Q1 2025</v>
      </c>
      <c r="F61" s="239">
        <v>37.5</v>
      </c>
      <c r="G61" s="237">
        <v>0</v>
      </c>
      <c r="H61" s="237">
        <v>0</v>
      </c>
      <c r="I61" s="237">
        <v>0</v>
      </c>
      <c r="J61" s="237">
        <v>0</v>
      </c>
      <c r="K61" s="237">
        <v>0</v>
      </c>
      <c r="L61" s="237">
        <v>0</v>
      </c>
      <c r="M61" s="237">
        <v>37.5</v>
      </c>
      <c r="N61" s="237">
        <v>0</v>
      </c>
      <c r="O61" s="237">
        <v>37.5</v>
      </c>
      <c r="P61" s="237">
        <v>0</v>
      </c>
      <c r="Q61" s="237">
        <v>0</v>
      </c>
      <c r="R61" s="237">
        <v>0</v>
      </c>
      <c r="S61" s="237">
        <v>0</v>
      </c>
      <c r="T61" s="237">
        <v>0</v>
      </c>
      <c r="U61" s="237">
        <v>0</v>
      </c>
      <c r="V61" s="269"/>
    </row>
    <row r="62" spans="2:22" s="264" customFormat="1" ht="10.8">
      <c r="B62" s="265"/>
      <c r="C62" s="78" t="s">
        <v>137</v>
      </c>
      <c r="D62" s="78"/>
      <c r="E62" s="78" t="str">
        <f t="shared" si="3"/>
        <v>Q1 2026</v>
      </c>
      <c r="F62" s="317">
        <v>390.41978017999998</v>
      </c>
      <c r="G62" s="321">
        <v>71.918672000000001</v>
      </c>
      <c r="H62" s="321">
        <v>0</v>
      </c>
      <c r="I62" s="321">
        <v>0</v>
      </c>
      <c r="J62" s="321">
        <v>71.918672000000001</v>
      </c>
      <c r="K62" s="321">
        <v>0</v>
      </c>
      <c r="L62" s="321">
        <v>0</v>
      </c>
      <c r="M62" s="321">
        <v>318.50110818000002</v>
      </c>
      <c r="N62" s="321">
        <v>25.8</v>
      </c>
      <c r="O62" s="321">
        <v>77.96693818</v>
      </c>
      <c r="P62" s="321">
        <v>0</v>
      </c>
      <c r="Q62" s="321">
        <v>214.73417000000001</v>
      </c>
      <c r="R62" s="321">
        <v>0</v>
      </c>
      <c r="S62" s="321">
        <v>0</v>
      </c>
      <c r="T62" s="321">
        <v>0</v>
      </c>
      <c r="U62" s="321">
        <v>0</v>
      </c>
      <c r="V62" s="269"/>
    </row>
    <row r="63" spans="2:22" s="264" customFormat="1" ht="10.8">
      <c r="B63" s="265"/>
      <c r="C63" s="78"/>
      <c r="D63" s="78"/>
      <c r="E63" s="78" t="str">
        <f t="shared" si="3"/>
        <v>Q1 2025</v>
      </c>
      <c r="F63" s="239">
        <v>283.698035</v>
      </c>
      <c r="G63" s="237">
        <v>13.56</v>
      </c>
      <c r="H63" s="237">
        <v>0</v>
      </c>
      <c r="I63" s="237">
        <v>0</v>
      </c>
      <c r="J63" s="237">
        <v>13.56</v>
      </c>
      <c r="K63" s="237">
        <v>0</v>
      </c>
      <c r="L63" s="237">
        <v>0</v>
      </c>
      <c r="M63" s="237">
        <v>270.138035</v>
      </c>
      <c r="N63" s="237">
        <v>77.52</v>
      </c>
      <c r="O63" s="237">
        <v>20.102174999999999</v>
      </c>
      <c r="P63" s="237">
        <v>0</v>
      </c>
      <c r="Q63" s="237">
        <v>172.51586</v>
      </c>
      <c r="R63" s="237">
        <v>0</v>
      </c>
      <c r="S63" s="237">
        <v>0</v>
      </c>
      <c r="T63" s="237">
        <v>0</v>
      </c>
      <c r="U63" s="237">
        <v>0</v>
      </c>
      <c r="V63" s="269"/>
    </row>
    <row r="64" spans="2:22" s="264" customFormat="1" ht="10.8">
      <c r="B64" s="265"/>
      <c r="C64" s="78" t="s">
        <v>141</v>
      </c>
      <c r="D64" s="78"/>
      <c r="E64" s="78" t="str">
        <f t="shared" si="3"/>
        <v>Q1 2026</v>
      </c>
      <c r="F64" s="317">
        <v>312.09956792000003</v>
      </c>
      <c r="G64" s="321">
        <v>0</v>
      </c>
      <c r="H64" s="321">
        <v>0</v>
      </c>
      <c r="I64" s="321">
        <v>0</v>
      </c>
      <c r="J64" s="321">
        <v>0</v>
      </c>
      <c r="K64" s="321">
        <v>0</v>
      </c>
      <c r="L64" s="321">
        <v>0</v>
      </c>
      <c r="M64" s="321">
        <v>312.09956792000003</v>
      </c>
      <c r="N64" s="321">
        <v>58.119</v>
      </c>
      <c r="O64" s="321">
        <v>92.4</v>
      </c>
      <c r="P64" s="321">
        <v>54.220649999999999</v>
      </c>
      <c r="Q64" s="321">
        <v>107.35991792</v>
      </c>
      <c r="R64" s="321">
        <v>0</v>
      </c>
      <c r="S64" s="321">
        <v>0</v>
      </c>
      <c r="T64" s="321">
        <v>0</v>
      </c>
      <c r="U64" s="321">
        <v>0</v>
      </c>
      <c r="V64" s="269"/>
    </row>
    <row r="65" spans="2:22" s="264" customFormat="1" ht="10.8">
      <c r="B65" s="265"/>
      <c r="C65" s="78"/>
      <c r="D65" s="78"/>
      <c r="E65" s="78" t="str">
        <f t="shared" si="3"/>
        <v>Q1 2025</v>
      </c>
      <c r="F65" s="239">
        <v>448.27499591999998</v>
      </c>
      <c r="G65" s="237">
        <v>0</v>
      </c>
      <c r="H65" s="237">
        <v>0</v>
      </c>
      <c r="I65" s="237">
        <v>0</v>
      </c>
      <c r="J65" s="237">
        <v>0</v>
      </c>
      <c r="K65" s="237">
        <v>0</v>
      </c>
      <c r="L65" s="237">
        <v>0</v>
      </c>
      <c r="M65" s="237">
        <v>448.27499591999998</v>
      </c>
      <c r="N65" s="237">
        <v>91.448999999999998</v>
      </c>
      <c r="O65" s="237">
        <v>92.4</v>
      </c>
      <c r="P65" s="237">
        <v>122.82545</v>
      </c>
      <c r="Q65" s="237">
        <v>141.60054592</v>
      </c>
      <c r="R65" s="237">
        <v>0</v>
      </c>
      <c r="S65" s="237">
        <v>0</v>
      </c>
      <c r="T65" s="237">
        <v>0</v>
      </c>
      <c r="U65" s="237">
        <v>0</v>
      </c>
      <c r="V65" s="269"/>
    </row>
    <row r="66" spans="2:22" s="264" customFormat="1" ht="10.8">
      <c r="B66" s="265"/>
      <c r="C66" s="78" t="s">
        <v>145</v>
      </c>
      <c r="D66" s="78"/>
      <c r="E66" s="78" t="str">
        <f t="shared" si="3"/>
        <v>Q1 2026</v>
      </c>
      <c r="F66" s="317">
        <v>90.505402559999993</v>
      </c>
      <c r="G66" s="321">
        <v>0</v>
      </c>
      <c r="H66" s="321">
        <v>0</v>
      </c>
      <c r="I66" s="321">
        <v>0</v>
      </c>
      <c r="J66" s="321">
        <v>0</v>
      </c>
      <c r="K66" s="321">
        <v>0</v>
      </c>
      <c r="L66" s="321">
        <v>0</v>
      </c>
      <c r="M66" s="321">
        <v>90.505402559999993</v>
      </c>
      <c r="N66" s="321">
        <v>78.150000000000006</v>
      </c>
      <c r="O66" s="321">
        <v>0</v>
      </c>
      <c r="P66" s="321">
        <v>0</v>
      </c>
      <c r="Q66" s="321">
        <v>12.35540256</v>
      </c>
      <c r="R66" s="321">
        <v>0</v>
      </c>
      <c r="S66" s="321">
        <v>0</v>
      </c>
      <c r="T66" s="321">
        <v>0</v>
      </c>
      <c r="U66" s="321">
        <v>0</v>
      </c>
      <c r="V66" s="269"/>
    </row>
    <row r="67" spans="2:22" s="264" customFormat="1" ht="10.8">
      <c r="B67" s="265"/>
      <c r="C67" s="78"/>
      <c r="D67" s="78"/>
      <c r="E67" s="78" t="str">
        <f t="shared" si="3"/>
        <v>Q1 2025</v>
      </c>
      <c r="F67" s="239">
        <v>139.46540256</v>
      </c>
      <c r="G67" s="237">
        <v>0</v>
      </c>
      <c r="H67" s="237">
        <v>0</v>
      </c>
      <c r="I67" s="237">
        <v>0</v>
      </c>
      <c r="J67" s="237">
        <v>0</v>
      </c>
      <c r="K67" s="237">
        <v>0</v>
      </c>
      <c r="L67" s="237">
        <v>0</v>
      </c>
      <c r="M67" s="237">
        <v>139.46540256</v>
      </c>
      <c r="N67" s="237">
        <v>78.150000000000006</v>
      </c>
      <c r="O67" s="237">
        <v>48.96</v>
      </c>
      <c r="P67" s="237">
        <v>0</v>
      </c>
      <c r="Q67" s="237">
        <v>12.35540256</v>
      </c>
      <c r="R67" s="237">
        <v>0</v>
      </c>
      <c r="S67" s="237">
        <v>0</v>
      </c>
      <c r="T67" s="237">
        <v>0</v>
      </c>
      <c r="U67" s="237">
        <v>0</v>
      </c>
      <c r="V67" s="269"/>
    </row>
    <row r="68" spans="2:22" s="264" customFormat="1" ht="10.8" hidden="1">
      <c r="B68" s="265"/>
      <c r="C68" s="78" t="s">
        <v>192</v>
      </c>
      <c r="D68" s="78"/>
      <c r="E68" s="78" t="str">
        <f t="shared" si="3"/>
        <v>Q1 2026</v>
      </c>
      <c r="F68" s="317"/>
      <c r="G68" s="321"/>
      <c r="H68" s="321"/>
      <c r="I68" s="321"/>
      <c r="J68" s="321"/>
      <c r="K68" s="321"/>
      <c r="L68" s="321"/>
      <c r="M68" s="321"/>
      <c r="N68" s="321"/>
      <c r="O68" s="321"/>
      <c r="P68" s="321"/>
      <c r="Q68" s="321"/>
      <c r="R68" s="321"/>
      <c r="S68" s="321"/>
      <c r="T68" s="321">
        <v>0</v>
      </c>
      <c r="U68" s="321">
        <v>0</v>
      </c>
      <c r="V68" s="269"/>
    </row>
    <row r="69" spans="2:22" s="264" customFormat="1" ht="10.8" hidden="1">
      <c r="B69" s="265"/>
      <c r="C69" s="78"/>
      <c r="D69" s="78"/>
      <c r="E69" s="78" t="str">
        <f t="shared" si="3"/>
        <v>Q1 2025</v>
      </c>
      <c r="F69" s="239"/>
      <c r="G69" s="237"/>
      <c r="H69" s="237"/>
      <c r="I69" s="237"/>
      <c r="J69" s="237"/>
      <c r="K69" s="237"/>
      <c r="L69" s="237"/>
      <c r="M69" s="237"/>
      <c r="N69" s="237"/>
      <c r="O69" s="237"/>
      <c r="P69" s="237"/>
      <c r="Q69" s="237"/>
      <c r="R69" s="237"/>
      <c r="S69" s="237"/>
      <c r="T69" s="237">
        <v>0</v>
      </c>
      <c r="U69" s="237">
        <v>0</v>
      </c>
      <c r="V69" s="269"/>
    </row>
    <row r="70" spans="2:22" s="264" customFormat="1" ht="10.8" hidden="1">
      <c r="B70" s="265"/>
      <c r="C70" s="78" t="s">
        <v>193</v>
      </c>
      <c r="D70" s="78"/>
      <c r="E70" s="78" t="str">
        <f t="shared" si="3"/>
        <v>Q1 2026</v>
      </c>
      <c r="F70" s="317"/>
      <c r="G70" s="321"/>
      <c r="H70" s="321"/>
      <c r="I70" s="321"/>
      <c r="J70" s="321"/>
      <c r="K70" s="321"/>
      <c r="L70" s="321"/>
      <c r="M70" s="321"/>
      <c r="N70" s="321"/>
      <c r="O70" s="321"/>
      <c r="P70" s="321"/>
      <c r="Q70" s="321"/>
      <c r="R70" s="321"/>
      <c r="S70" s="321"/>
      <c r="T70" s="321">
        <v>0</v>
      </c>
      <c r="U70" s="321">
        <v>0</v>
      </c>
      <c r="V70" s="269"/>
    </row>
    <row r="71" spans="2:22" s="264" customFormat="1" ht="10.8" hidden="1">
      <c r="B71" s="265"/>
      <c r="C71" s="78"/>
      <c r="D71" s="78"/>
      <c r="E71" s="78" t="str">
        <f t="shared" si="3"/>
        <v>Q1 2025</v>
      </c>
      <c r="F71" s="239"/>
      <c r="G71" s="237"/>
      <c r="H71" s="237"/>
      <c r="I71" s="237"/>
      <c r="J71" s="237"/>
      <c r="K71" s="237"/>
      <c r="L71" s="237"/>
      <c r="M71" s="237"/>
      <c r="N71" s="237"/>
      <c r="O71" s="237"/>
      <c r="P71" s="237"/>
      <c r="Q71" s="237"/>
      <c r="R71" s="237"/>
      <c r="S71" s="237"/>
      <c r="T71" s="237">
        <v>0</v>
      </c>
      <c r="U71" s="237">
        <v>0</v>
      </c>
      <c r="V71" s="269"/>
    </row>
    <row r="72" spans="2:22" s="264" customFormat="1" ht="10.8" hidden="1">
      <c r="B72" s="265"/>
      <c r="C72" s="78" t="s">
        <v>194</v>
      </c>
      <c r="D72" s="78"/>
      <c r="E72" s="78" t="str">
        <f t="shared" si="3"/>
        <v>Q1 2026</v>
      </c>
      <c r="F72" s="317"/>
      <c r="G72" s="321"/>
      <c r="H72" s="321"/>
      <c r="I72" s="321"/>
      <c r="J72" s="321"/>
      <c r="K72" s="321"/>
      <c r="L72" s="321"/>
      <c r="M72" s="321"/>
      <c r="N72" s="321"/>
      <c r="O72" s="321"/>
      <c r="P72" s="321"/>
      <c r="Q72" s="321"/>
      <c r="R72" s="321"/>
      <c r="S72" s="321"/>
      <c r="T72" s="321">
        <v>0</v>
      </c>
      <c r="U72" s="321">
        <v>0</v>
      </c>
      <c r="V72" s="269"/>
    </row>
    <row r="73" spans="2:22" s="264" customFormat="1" ht="10.8" hidden="1">
      <c r="B73" s="265"/>
      <c r="C73" s="78"/>
      <c r="D73" s="78"/>
      <c r="E73" s="78" t="str">
        <f t="shared" si="3"/>
        <v>Q1 2025</v>
      </c>
      <c r="F73" s="239"/>
      <c r="G73" s="237"/>
      <c r="H73" s="237"/>
      <c r="I73" s="237"/>
      <c r="J73" s="237"/>
      <c r="K73" s="237"/>
      <c r="L73" s="237"/>
      <c r="M73" s="237"/>
      <c r="N73" s="237"/>
      <c r="O73" s="237"/>
      <c r="P73" s="237"/>
      <c r="Q73" s="237"/>
      <c r="R73" s="237"/>
      <c r="S73" s="237"/>
      <c r="T73" s="237">
        <v>0</v>
      </c>
      <c r="U73" s="237">
        <v>0</v>
      </c>
      <c r="V73" s="269"/>
    </row>
    <row r="74" spans="2:22" s="264" customFormat="1" ht="10.8" hidden="1">
      <c r="B74" s="265"/>
      <c r="C74" s="78" t="s">
        <v>160</v>
      </c>
      <c r="D74" s="78"/>
      <c r="E74" s="78" t="str">
        <f t="shared" si="3"/>
        <v>Q1 2026</v>
      </c>
      <c r="F74" s="317"/>
      <c r="G74" s="321"/>
      <c r="H74" s="321"/>
      <c r="I74" s="321"/>
      <c r="J74" s="321"/>
      <c r="K74" s="321"/>
      <c r="L74" s="321"/>
      <c r="M74" s="321"/>
      <c r="N74" s="321"/>
      <c r="O74" s="321"/>
      <c r="P74" s="321"/>
      <c r="Q74" s="321"/>
      <c r="R74" s="321"/>
      <c r="S74" s="321"/>
      <c r="T74" s="321">
        <v>0</v>
      </c>
      <c r="U74" s="321">
        <v>0</v>
      </c>
      <c r="V74" s="269"/>
    </row>
    <row r="75" spans="2:22" s="264" customFormat="1" ht="10.8" hidden="1">
      <c r="B75" s="265"/>
      <c r="C75" s="78"/>
      <c r="D75" s="78"/>
      <c r="E75" s="78" t="str">
        <f t="shared" si="3"/>
        <v>Q1 2025</v>
      </c>
      <c r="F75" s="239"/>
      <c r="G75" s="237"/>
      <c r="H75" s="237"/>
      <c r="I75" s="237"/>
      <c r="J75" s="237"/>
      <c r="K75" s="237"/>
      <c r="L75" s="237"/>
      <c r="M75" s="237"/>
      <c r="N75" s="237"/>
      <c r="O75" s="237"/>
      <c r="P75" s="237"/>
      <c r="Q75" s="237"/>
      <c r="R75" s="237"/>
      <c r="S75" s="237"/>
      <c r="T75" s="237">
        <v>0</v>
      </c>
      <c r="U75" s="237">
        <v>0</v>
      </c>
      <c r="V75" s="269"/>
    </row>
    <row r="76" spans="2:22" s="264" customFormat="1" ht="10.8">
      <c r="B76" s="265"/>
      <c r="C76" s="78" t="s">
        <v>139</v>
      </c>
      <c r="D76" s="78"/>
      <c r="E76" s="78" t="str">
        <f t="shared" si="3"/>
        <v>Q1 2026</v>
      </c>
      <c r="F76" s="317">
        <v>25.7789863</v>
      </c>
      <c r="G76" s="321">
        <v>0</v>
      </c>
      <c r="H76" s="321">
        <v>0</v>
      </c>
      <c r="I76" s="321">
        <v>0</v>
      </c>
      <c r="J76" s="321">
        <v>0</v>
      </c>
      <c r="K76" s="321">
        <v>0</v>
      </c>
      <c r="L76" s="321">
        <v>0</v>
      </c>
      <c r="M76" s="321">
        <v>25.7789863</v>
      </c>
      <c r="N76" s="321">
        <v>25.7789863</v>
      </c>
      <c r="O76" s="321">
        <v>0</v>
      </c>
      <c r="P76" s="321">
        <v>0</v>
      </c>
      <c r="Q76" s="321">
        <v>0</v>
      </c>
      <c r="R76" s="321">
        <v>0</v>
      </c>
      <c r="S76" s="321">
        <v>0</v>
      </c>
      <c r="T76" s="321">
        <v>0</v>
      </c>
      <c r="U76" s="321">
        <v>0</v>
      </c>
      <c r="V76" s="269"/>
    </row>
    <row r="77" spans="2:22" s="264" customFormat="1" ht="10.8">
      <c r="B77" s="265"/>
      <c r="C77" s="78"/>
      <c r="D77" s="78"/>
      <c r="E77" s="78" t="str">
        <f t="shared" si="3"/>
        <v>Q1 2025</v>
      </c>
      <c r="F77" s="239">
        <v>27.39817438</v>
      </c>
      <c r="G77" s="237">
        <v>0</v>
      </c>
      <c r="H77" s="237">
        <v>0</v>
      </c>
      <c r="I77" s="237">
        <v>0</v>
      </c>
      <c r="J77" s="237">
        <v>0</v>
      </c>
      <c r="K77" s="237">
        <v>0</v>
      </c>
      <c r="L77" s="237">
        <v>0</v>
      </c>
      <c r="M77" s="237">
        <v>27.39817438</v>
      </c>
      <c r="N77" s="237">
        <v>27.39817438</v>
      </c>
      <c r="O77" s="237">
        <v>0</v>
      </c>
      <c r="P77" s="237">
        <v>0</v>
      </c>
      <c r="Q77" s="237">
        <v>0</v>
      </c>
      <c r="R77" s="237">
        <v>0</v>
      </c>
      <c r="S77" s="237">
        <v>0</v>
      </c>
      <c r="T77" s="237">
        <v>0</v>
      </c>
      <c r="U77" s="237">
        <v>0</v>
      </c>
      <c r="V77" s="269"/>
    </row>
    <row r="78" spans="2:22" s="264" customFormat="1" ht="10.8" hidden="1">
      <c r="B78" s="265"/>
      <c r="C78" s="78" t="s">
        <v>132</v>
      </c>
      <c r="D78" s="78"/>
      <c r="E78" s="78" t="str">
        <f t="shared" si="3"/>
        <v>Q1 2026</v>
      </c>
      <c r="F78" s="317"/>
      <c r="G78" s="321"/>
      <c r="H78" s="321"/>
      <c r="I78" s="321"/>
      <c r="J78" s="321"/>
      <c r="K78" s="321"/>
      <c r="L78" s="321"/>
      <c r="M78" s="321"/>
      <c r="N78" s="321"/>
      <c r="O78" s="321"/>
      <c r="P78" s="321"/>
      <c r="Q78" s="321"/>
      <c r="R78" s="321"/>
      <c r="S78" s="321"/>
      <c r="T78" s="321"/>
      <c r="U78" s="321"/>
      <c r="V78" s="269"/>
    </row>
    <row r="79" spans="2:22" s="264" customFormat="1" ht="10.8" hidden="1">
      <c r="B79" s="265"/>
      <c r="C79" s="78"/>
      <c r="D79" s="78"/>
      <c r="E79" s="78" t="str">
        <f t="shared" si="3"/>
        <v>Q1 2025</v>
      </c>
      <c r="F79" s="239"/>
      <c r="G79" s="237"/>
      <c r="H79" s="237"/>
      <c r="I79" s="237"/>
      <c r="J79" s="237"/>
      <c r="K79" s="237"/>
      <c r="L79" s="237"/>
      <c r="M79" s="237"/>
      <c r="N79" s="237"/>
      <c r="O79" s="237"/>
      <c r="P79" s="237"/>
      <c r="Q79" s="237"/>
      <c r="R79" s="237"/>
      <c r="S79" s="237"/>
      <c r="T79" s="237"/>
      <c r="U79" s="237"/>
      <c r="V79" s="269"/>
    </row>
    <row r="80" spans="2:22" s="264" customFormat="1" ht="10.8" hidden="1">
      <c r="B80" s="265"/>
      <c r="C80" s="78" t="s">
        <v>173</v>
      </c>
      <c r="D80" s="78"/>
      <c r="E80" s="78" t="str">
        <f t="shared" si="3"/>
        <v>Q1 2026</v>
      </c>
      <c r="F80" s="317"/>
      <c r="G80" s="321"/>
      <c r="H80" s="321"/>
      <c r="I80" s="321"/>
      <c r="J80" s="321"/>
      <c r="K80" s="321"/>
      <c r="L80" s="321"/>
      <c r="M80" s="321"/>
      <c r="N80" s="321"/>
      <c r="O80" s="321"/>
      <c r="P80" s="321"/>
      <c r="Q80" s="321"/>
      <c r="R80" s="321"/>
      <c r="S80" s="321"/>
      <c r="T80" s="321"/>
      <c r="U80" s="321"/>
      <c r="V80" s="269"/>
    </row>
    <row r="81" spans="2:22" s="264" customFormat="1" ht="10.8" hidden="1">
      <c r="B81" s="265"/>
      <c r="C81" s="78"/>
      <c r="D81" s="78"/>
      <c r="E81" s="78" t="str">
        <f t="shared" si="3"/>
        <v>Q1 2025</v>
      </c>
      <c r="F81" s="239"/>
      <c r="G81" s="237"/>
      <c r="H81" s="237"/>
      <c r="I81" s="237"/>
      <c r="J81" s="237"/>
      <c r="K81" s="237"/>
      <c r="L81" s="237"/>
      <c r="M81" s="237"/>
      <c r="N81" s="237"/>
      <c r="O81" s="237"/>
      <c r="P81" s="237"/>
      <c r="Q81" s="237"/>
      <c r="R81" s="237"/>
      <c r="S81" s="237"/>
      <c r="T81" s="237"/>
      <c r="U81" s="237"/>
      <c r="V81" s="269"/>
    </row>
    <row r="82" spans="2:22" s="264" customFormat="1" ht="10.8">
      <c r="B82" s="265"/>
      <c r="C82" s="78" t="s">
        <v>157</v>
      </c>
      <c r="D82" s="78"/>
      <c r="E82" s="78" t="str">
        <f>E80</f>
        <v>Q1 2026</v>
      </c>
      <c r="F82" s="317">
        <v>1584.10380848</v>
      </c>
      <c r="G82" s="321">
        <v>101.80901025999999</v>
      </c>
      <c r="H82" s="321">
        <v>0</v>
      </c>
      <c r="I82" s="321">
        <v>0</v>
      </c>
      <c r="J82" s="321">
        <v>101.80901025999999</v>
      </c>
      <c r="K82" s="321">
        <v>0</v>
      </c>
      <c r="L82" s="321">
        <v>0</v>
      </c>
      <c r="M82" s="321">
        <v>1482.2947982200001</v>
      </c>
      <c r="N82" s="321">
        <v>1456.6407714300001</v>
      </c>
      <c r="O82" s="321">
        <v>0</v>
      </c>
      <c r="P82" s="321">
        <v>0</v>
      </c>
      <c r="Q82" s="321">
        <v>25.65402679</v>
      </c>
      <c r="R82" s="321">
        <v>0</v>
      </c>
      <c r="S82" s="321">
        <v>0</v>
      </c>
      <c r="T82" s="321">
        <v>0.305758365968478</v>
      </c>
      <c r="U82" s="321">
        <v>0</v>
      </c>
      <c r="V82" s="269"/>
    </row>
    <row r="83" spans="2:22" s="264" customFormat="1" ht="10.8">
      <c r="B83" s="265"/>
      <c r="C83" s="78"/>
      <c r="D83" s="78"/>
      <c r="E83" s="78" t="str">
        <f>E81</f>
        <v>Q1 2025</v>
      </c>
      <c r="F83" s="239">
        <v>2260.9905026299998</v>
      </c>
      <c r="G83" s="237">
        <v>180.33749422</v>
      </c>
      <c r="H83" s="237">
        <v>0</v>
      </c>
      <c r="I83" s="237">
        <v>0</v>
      </c>
      <c r="J83" s="237">
        <v>180.33749422</v>
      </c>
      <c r="K83" s="237">
        <v>0</v>
      </c>
      <c r="L83" s="237">
        <v>0</v>
      </c>
      <c r="M83" s="237">
        <v>2080.65300841</v>
      </c>
      <c r="N83" s="237">
        <v>1938.1102437300001</v>
      </c>
      <c r="O83" s="237">
        <v>0</v>
      </c>
      <c r="P83" s="237">
        <v>37.725381409999997</v>
      </c>
      <c r="Q83" s="237">
        <v>104.81738326999999</v>
      </c>
      <c r="R83" s="237">
        <v>0</v>
      </c>
      <c r="S83" s="237">
        <v>0</v>
      </c>
      <c r="T83" s="237">
        <v>0</v>
      </c>
      <c r="U83" s="237">
        <v>0</v>
      </c>
      <c r="V83" s="269"/>
    </row>
    <row r="84" spans="2:22" s="264" customFormat="1" ht="10.8" hidden="1">
      <c r="B84" s="265"/>
      <c r="C84" s="78" t="s">
        <v>195</v>
      </c>
      <c r="D84" s="78"/>
      <c r="E84" s="78" t="str">
        <f>E82</f>
        <v>Q1 2026</v>
      </c>
      <c r="F84" s="317"/>
      <c r="G84" s="321"/>
      <c r="H84" s="321"/>
      <c r="I84" s="321"/>
      <c r="J84" s="321"/>
      <c r="K84" s="321"/>
      <c r="L84" s="321"/>
      <c r="M84" s="321"/>
      <c r="N84" s="321"/>
      <c r="O84" s="321"/>
      <c r="P84" s="321"/>
      <c r="Q84" s="321"/>
      <c r="R84" s="321"/>
      <c r="S84" s="321"/>
      <c r="T84" s="321"/>
      <c r="U84" s="321"/>
      <c r="V84" s="269"/>
    </row>
    <row r="85" spans="2:22" s="264" customFormat="1" ht="10.8" hidden="1">
      <c r="B85" s="265"/>
      <c r="C85" s="78"/>
      <c r="D85" s="78"/>
      <c r="E85" s="78" t="str">
        <f>E83</f>
        <v>Q1 2025</v>
      </c>
      <c r="F85" s="239"/>
      <c r="G85" s="239"/>
      <c r="H85" s="237"/>
      <c r="I85" s="237"/>
      <c r="J85" s="237"/>
      <c r="K85" s="237"/>
      <c r="L85" s="237"/>
      <c r="M85" s="237"/>
      <c r="N85" s="237"/>
      <c r="O85" s="237"/>
      <c r="P85" s="237"/>
      <c r="Q85" s="237"/>
      <c r="R85" s="237"/>
      <c r="S85" s="237"/>
      <c r="T85" s="237"/>
      <c r="U85" s="237"/>
      <c r="V85" s="269"/>
    </row>
    <row r="86" spans="2:22" s="264" customFormat="1" ht="11.4" thickBot="1">
      <c r="B86" s="270"/>
      <c r="C86" s="271"/>
      <c r="D86" s="271"/>
      <c r="E86" s="271"/>
      <c r="F86" s="271"/>
      <c r="G86" s="271"/>
      <c r="H86" s="271"/>
      <c r="I86" s="271"/>
      <c r="J86" s="271"/>
      <c r="K86" s="271"/>
      <c r="L86" s="271"/>
      <c r="M86" s="271"/>
      <c r="N86" s="271"/>
      <c r="O86" s="271"/>
      <c r="P86" s="271"/>
      <c r="Q86" s="271"/>
      <c r="R86" s="271"/>
      <c r="S86" s="271"/>
      <c r="T86" s="271"/>
      <c r="U86" s="271"/>
      <c r="V86" s="272"/>
    </row>
  </sheetData>
  <sheetProtection selectLockedCells="1"/>
  <mergeCells count="2">
    <mergeCell ref="T9:T12"/>
    <mergeCell ref="U9:U12"/>
  </mergeCells>
  <phoneticPr fontId="2" type="noConversion"/>
  <printOptions horizontalCentered="1"/>
  <pageMargins left="0.23622047244094491" right="0.23622047244094491" top="0.74803149606299213" bottom="0.74803149606299213" header="0.31496062992125984" footer="0.31496062992125984"/>
  <pageSetup paperSize="9" scale="60" orientation="landscape" r:id="rId1"/>
  <headerFooter alignWithMargins="0">
    <oddHeader>&amp;R&amp;16&amp;G</oddHeader>
    <oddFooter>&amp;CSeite 4</oddFooter>
  </headerFooter>
  <rowBreaks count="3" manualBreakCount="3">
    <brk id="6" max="16383" man="1"/>
    <brk id="7" max="16383" man="1"/>
    <brk id="12" max="16383" man="1"/>
  </rowBreaks>
  <customProperties>
    <customPr name="_pios_id" r:id="rId2"/>
  </customProperties>
  <ignoredErrors>
    <ignoredError sqref="M14:M15" formula="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W86"/>
  <sheetViews>
    <sheetView showGridLines="0" zoomScaleNormal="100" zoomScaleSheetLayoutView="100" workbookViewId="0"/>
  </sheetViews>
  <sheetFormatPr baseColWidth="10" defaultColWidth="6.33203125" defaultRowHeight="15" customHeight="1"/>
  <cols>
    <col min="1" max="1" width="2.109375" style="59" customWidth="1"/>
    <col min="2" max="2" width="2" style="59" customWidth="1"/>
    <col min="3" max="3" width="13.6640625" style="59" customWidth="1"/>
    <col min="4" max="4" width="10.44140625" style="59" customWidth="1"/>
    <col min="5" max="5" width="8.109375" style="59" customWidth="1"/>
    <col min="6" max="21" width="12.44140625" style="59" customWidth="1"/>
    <col min="22" max="22" width="2" style="59" customWidth="1"/>
    <col min="23" max="16384" width="6.33203125" style="59"/>
  </cols>
  <sheetData>
    <row r="1" spans="2:23" ht="99" customHeight="1" thickBot="1">
      <c r="C1" s="13"/>
      <c r="D1"/>
      <c r="E1"/>
    </row>
    <row r="2" spans="2:23" ht="9" customHeight="1">
      <c r="B2" s="129"/>
      <c r="C2" s="131"/>
      <c r="D2" s="131"/>
      <c r="E2" s="131"/>
      <c r="F2" s="131"/>
      <c r="G2" s="131"/>
      <c r="H2" s="131"/>
      <c r="I2" s="131"/>
      <c r="J2" s="131"/>
      <c r="K2" s="131"/>
      <c r="L2" s="131"/>
      <c r="M2" s="131"/>
      <c r="N2" s="131"/>
      <c r="O2" s="131"/>
      <c r="P2" s="131"/>
      <c r="Q2" s="131"/>
      <c r="R2" s="131"/>
      <c r="S2" s="131"/>
      <c r="T2" s="131"/>
      <c r="U2" s="131"/>
      <c r="V2" s="139"/>
    </row>
    <row r="3" spans="2:23" s="60" customFormat="1" ht="12" customHeight="1">
      <c r="B3" s="133"/>
      <c r="C3" s="207" t="s">
        <v>332</v>
      </c>
      <c r="D3" s="103"/>
      <c r="E3" s="103"/>
      <c r="F3" s="100"/>
      <c r="G3" s="115"/>
      <c r="H3" s="115"/>
      <c r="I3" s="115"/>
      <c r="J3" s="115"/>
      <c r="K3" s="115"/>
      <c r="L3" s="115"/>
      <c r="M3" s="115"/>
      <c r="N3" s="115"/>
      <c r="O3" s="115"/>
      <c r="P3" s="115"/>
      <c r="Q3" s="115"/>
      <c r="R3" s="115"/>
      <c r="S3" s="115"/>
      <c r="T3" s="115"/>
      <c r="U3" s="115"/>
      <c r="V3" s="141"/>
    </row>
    <row r="4" spans="2:23" s="60" customFormat="1" ht="12" customHeight="1">
      <c r="B4" s="133"/>
      <c r="C4" s="104" t="s">
        <v>333</v>
      </c>
      <c r="D4" s="104"/>
      <c r="E4" s="104"/>
      <c r="F4" s="104"/>
      <c r="G4" s="115"/>
      <c r="H4" s="115"/>
      <c r="I4" s="115"/>
      <c r="J4" s="115"/>
      <c r="K4" s="115"/>
      <c r="L4" s="115"/>
      <c r="M4" s="115"/>
      <c r="N4" s="115"/>
      <c r="O4" s="115"/>
      <c r="P4" s="115"/>
      <c r="Q4" s="115"/>
      <c r="R4" s="115"/>
      <c r="S4" s="115"/>
      <c r="T4" s="115"/>
      <c r="U4" s="115"/>
      <c r="V4" s="141"/>
    </row>
    <row r="5" spans="2:23" s="60" customFormat="1" ht="12" customHeight="1">
      <c r="B5" s="133"/>
      <c r="C5" s="4" t="s">
        <v>334</v>
      </c>
      <c r="D5" s="4"/>
      <c r="E5" s="4"/>
      <c r="F5" s="4"/>
      <c r="G5" s="115"/>
      <c r="H5" s="115"/>
      <c r="I5" s="115"/>
      <c r="J5" s="115"/>
      <c r="K5" s="115"/>
      <c r="L5" s="115"/>
      <c r="M5" s="115"/>
      <c r="N5" s="115"/>
      <c r="O5" s="115"/>
      <c r="P5" s="115"/>
      <c r="Q5" s="115"/>
      <c r="R5" s="115"/>
      <c r="S5" s="115"/>
      <c r="T5" s="115"/>
      <c r="U5" s="115"/>
      <c r="V5" s="141"/>
    </row>
    <row r="6" spans="2:23" s="60" customFormat="1" ht="12" customHeight="1">
      <c r="B6" s="133"/>
      <c r="C6" s="4"/>
      <c r="D6" s="4"/>
      <c r="E6" s="4"/>
      <c r="F6" s="4"/>
      <c r="G6" s="115"/>
      <c r="H6" s="115"/>
      <c r="I6" s="115"/>
      <c r="J6" s="115"/>
      <c r="K6" s="115"/>
      <c r="L6" s="115"/>
      <c r="M6" s="115"/>
      <c r="N6" s="115"/>
      <c r="O6" s="115"/>
      <c r="P6" s="115"/>
      <c r="Q6" s="115"/>
      <c r="R6" s="115"/>
      <c r="S6" s="115"/>
      <c r="T6" s="115"/>
      <c r="U6" s="115"/>
      <c r="V6" s="141"/>
    </row>
    <row r="7" spans="2:23" s="11" customFormat="1" ht="12" customHeight="1">
      <c r="B7" s="133"/>
      <c r="C7" s="64"/>
      <c r="D7" s="66"/>
      <c r="E7" s="66"/>
      <c r="F7" s="66"/>
      <c r="G7" s="102"/>
      <c r="H7" s="102"/>
      <c r="I7" s="102"/>
      <c r="J7" s="102"/>
      <c r="K7" s="102"/>
      <c r="L7" s="102"/>
      <c r="M7" s="102"/>
      <c r="N7" s="102"/>
      <c r="O7" s="102"/>
      <c r="P7" s="102"/>
      <c r="Q7" s="102"/>
      <c r="R7" s="102"/>
      <c r="S7" s="102"/>
      <c r="T7" s="102"/>
      <c r="U7" s="102"/>
      <c r="V7" s="116"/>
    </row>
    <row r="8" spans="2:23" s="60" customFormat="1" ht="12" customHeight="1">
      <c r="B8" s="133"/>
      <c r="C8" s="77"/>
      <c r="D8" s="115"/>
      <c r="E8" s="115"/>
      <c r="F8" s="89" t="s">
        <v>335</v>
      </c>
      <c r="G8" s="85"/>
      <c r="H8" s="85"/>
      <c r="I8" s="85"/>
      <c r="J8" s="85"/>
      <c r="K8" s="85"/>
      <c r="L8" s="85"/>
      <c r="M8" s="85"/>
      <c r="N8" s="85"/>
      <c r="O8" s="85"/>
      <c r="P8" s="85"/>
      <c r="Q8" s="85"/>
      <c r="R8" s="85"/>
      <c r="S8" s="85"/>
      <c r="T8" s="85"/>
      <c r="U8" s="85"/>
      <c r="V8" s="142"/>
    </row>
    <row r="9" spans="2:23" s="60" customFormat="1" ht="12" customHeight="1">
      <c r="B9" s="133"/>
      <c r="C9" s="77"/>
      <c r="D9" s="80"/>
      <c r="E9" s="80"/>
      <c r="F9" s="159" t="s">
        <v>5</v>
      </c>
      <c r="G9" s="323" t="s">
        <v>295</v>
      </c>
      <c r="H9" s="160"/>
      <c r="I9" s="160"/>
      <c r="J9" s="160"/>
      <c r="K9" s="160"/>
      <c r="L9" s="160"/>
      <c r="M9" s="160"/>
      <c r="N9" s="160"/>
      <c r="O9" s="160"/>
      <c r="P9" s="160"/>
      <c r="Q9" s="160"/>
      <c r="R9" s="160"/>
      <c r="S9" s="161"/>
      <c r="T9" s="417" t="s">
        <v>338</v>
      </c>
      <c r="U9" s="419" t="s">
        <v>339</v>
      </c>
      <c r="V9" s="141"/>
    </row>
    <row r="10" spans="2:23" s="60" customFormat="1" ht="12" customHeight="1">
      <c r="B10" s="133"/>
      <c r="C10" s="77"/>
      <c r="D10" s="115"/>
      <c r="E10" s="115"/>
      <c r="F10" s="98" t="s">
        <v>293</v>
      </c>
      <c r="G10" s="162" t="s">
        <v>336</v>
      </c>
      <c r="H10" s="163"/>
      <c r="I10" s="164"/>
      <c r="J10" s="164"/>
      <c r="K10" s="164"/>
      <c r="L10" s="164"/>
      <c r="M10" s="162" t="s">
        <v>337</v>
      </c>
      <c r="N10" s="164"/>
      <c r="O10" s="164"/>
      <c r="P10" s="164"/>
      <c r="Q10" s="164"/>
      <c r="R10" s="164"/>
      <c r="S10" s="165"/>
      <c r="T10" s="418"/>
      <c r="U10" s="420"/>
      <c r="V10" s="141"/>
    </row>
    <row r="11" spans="2:23" s="60" customFormat="1" ht="12" customHeight="1">
      <c r="B11" s="133"/>
      <c r="C11" s="77"/>
      <c r="D11" s="115"/>
      <c r="E11" s="115"/>
      <c r="F11" s="98"/>
      <c r="G11" s="174" t="s">
        <v>293</v>
      </c>
      <c r="H11" s="176" t="s">
        <v>295</v>
      </c>
      <c r="I11" s="176"/>
      <c r="J11" s="176"/>
      <c r="K11" s="176"/>
      <c r="L11" s="177"/>
      <c r="M11" s="174" t="s">
        <v>293</v>
      </c>
      <c r="N11" s="178" t="s">
        <v>295</v>
      </c>
      <c r="O11" s="176"/>
      <c r="P11" s="176"/>
      <c r="Q11" s="176"/>
      <c r="R11" s="176"/>
      <c r="S11" s="177"/>
      <c r="T11" s="418"/>
      <c r="U11" s="420"/>
      <c r="V11" s="141"/>
    </row>
    <row r="12" spans="2:23" s="60" customFormat="1" ht="76.5" customHeight="1">
      <c r="B12" s="133"/>
      <c r="C12" s="77"/>
      <c r="D12" s="80"/>
      <c r="E12" s="80"/>
      <c r="F12" s="128"/>
      <c r="G12" s="175"/>
      <c r="H12" s="3" t="s">
        <v>340</v>
      </c>
      <c r="I12" s="3" t="s">
        <v>341</v>
      </c>
      <c r="J12" s="3" t="s">
        <v>342</v>
      </c>
      <c r="K12" s="3" t="s">
        <v>343</v>
      </c>
      <c r="L12" s="3" t="s">
        <v>344</v>
      </c>
      <c r="M12" s="175"/>
      <c r="N12" s="172" t="s">
        <v>345</v>
      </c>
      <c r="O12" s="1" t="s">
        <v>346</v>
      </c>
      <c r="P12" s="172" t="s">
        <v>347</v>
      </c>
      <c r="Q12" s="1" t="s">
        <v>348</v>
      </c>
      <c r="R12" s="1" t="s">
        <v>343</v>
      </c>
      <c r="S12" s="173" t="s">
        <v>344</v>
      </c>
      <c r="T12" s="418"/>
      <c r="U12" s="420"/>
      <c r="V12" s="141"/>
    </row>
    <row r="13" spans="2:23" s="387" customFormat="1" ht="12" customHeight="1">
      <c r="B13" s="265"/>
      <c r="C13" s="72"/>
      <c r="D13" s="72"/>
      <c r="E13" s="72"/>
      <c r="F13" s="154" t="s">
        <v>260</v>
      </c>
      <c r="G13" s="154" t="s">
        <v>260</v>
      </c>
      <c r="H13" s="156" t="s">
        <v>260</v>
      </c>
      <c r="I13" s="156" t="s">
        <v>260</v>
      </c>
      <c r="J13" s="156" t="s">
        <v>260</v>
      </c>
      <c r="K13" s="156" t="s">
        <v>260</v>
      </c>
      <c r="L13" s="156" t="s">
        <v>260</v>
      </c>
      <c r="M13" s="156" t="s">
        <v>260</v>
      </c>
      <c r="N13" s="156" t="s">
        <v>260</v>
      </c>
      <c r="O13" s="156" t="s">
        <v>260</v>
      </c>
      <c r="P13" s="156" t="s">
        <v>260</v>
      </c>
      <c r="Q13" s="156" t="s">
        <v>260</v>
      </c>
      <c r="R13" s="156" t="s">
        <v>260</v>
      </c>
      <c r="S13" s="156" t="s">
        <v>260</v>
      </c>
      <c r="T13" s="386" t="s">
        <v>260</v>
      </c>
      <c r="U13" s="386" t="s">
        <v>260</v>
      </c>
      <c r="V13" s="269"/>
    </row>
    <row r="14" spans="2:23" s="268" customFormat="1" ht="12" customHeight="1">
      <c r="B14" s="265"/>
      <c r="C14" s="96" t="s">
        <v>301</v>
      </c>
      <c r="D14" s="96"/>
      <c r="E14" s="79" t="str">
        <f>'§28(2)Nr.1bc und Nr.2'!E14</f>
        <v>Q1 2026</v>
      </c>
      <c r="F14" s="318">
        <f>'§28(2)Nr.1bc und Nr.2'!F14</f>
        <v>16422.828544390002</v>
      </c>
      <c r="G14" s="322">
        <f>'§28(2)Nr.1bc und Nr.2'!G14</f>
        <v>3064.6684734299997</v>
      </c>
      <c r="H14" s="322">
        <f>'§28(2)Nr.1bc und Nr.2'!H14</f>
        <v>204.49093345</v>
      </c>
      <c r="I14" s="322">
        <f>'§28(2)Nr.1bc und Nr.2'!I14</f>
        <v>0.84076956999999997</v>
      </c>
      <c r="J14" s="322">
        <f>'§28(2)Nr.1bc und Nr.2'!J14</f>
        <v>2811.1786024099997</v>
      </c>
      <c r="K14" s="322">
        <f>'§28(2)Nr.1bc und Nr.2'!K14</f>
        <v>48.158168000000003</v>
      </c>
      <c r="L14" s="322">
        <f>'§28(2)Nr.1bc und Nr.2'!L14</f>
        <v>0</v>
      </c>
      <c r="M14" s="322">
        <f>'§28(2)Nr.1bc und Nr.2'!M14</f>
        <v>13358.160070960002</v>
      </c>
      <c r="N14" s="322">
        <f>'§28(2)Nr.1bc und Nr.2'!N14</f>
        <v>7738.8947977800008</v>
      </c>
      <c r="O14" s="322">
        <f>'§28(2)Nr.1bc und Nr.2'!O14</f>
        <v>1792.5049228600001</v>
      </c>
      <c r="P14" s="322">
        <f>'§28(2)Nr.1bc und Nr.2'!P14</f>
        <v>144.03564735999998</v>
      </c>
      <c r="Q14" s="322">
        <f>'§28(2)Nr.1bc und Nr.2'!Q14</f>
        <v>3169.6192492600007</v>
      </c>
      <c r="R14" s="322">
        <f>'§28(2)Nr.1bc und Nr.2'!R14</f>
        <v>388.16250626000004</v>
      </c>
      <c r="S14" s="322">
        <f>'§28(2)Nr.1bc und Nr.2'!S14</f>
        <v>124.94294744</v>
      </c>
      <c r="T14" s="322">
        <f>'§28(2)Nr.1bc und Nr.2'!T14</f>
        <v>0.5401148857493</v>
      </c>
      <c r="U14" s="322">
        <f>'§28(2)Nr.1bc und Nr.2'!U14</f>
        <v>0</v>
      </c>
      <c r="V14" s="266"/>
      <c r="W14" s="267"/>
    </row>
    <row r="15" spans="2:23" s="60" customFormat="1" ht="12" customHeight="1">
      <c r="B15" s="133"/>
      <c r="C15" s="185"/>
      <c r="D15" s="73"/>
      <c r="E15" s="78" t="str">
        <f>'§28(2)Nr.1bc und Nr.2'!E15</f>
        <v>Q1 2025</v>
      </c>
      <c r="F15" s="239">
        <f>'§28(2)Nr.1bc und Nr.2'!F15</f>
        <v>17775.647688620003</v>
      </c>
      <c r="G15" s="237">
        <f>'§28(2)Nr.1bc und Nr.2'!G15</f>
        <v>3368.0228484500003</v>
      </c>
      <c r="H15" s="237">
        <f>'§28(2)Nr.1bc und Nr.2'!H15</f>
        <v>211.43490671000001</v>
      </c>
      <c r="I15" s="237">
        <f>'§28(2)Nr.1bc und Nr.2'!I15</f>
        <v>1.2691290099999999</v>
      </c>
      <c r="J15" s="237">
        <f>'§28(2)Nr.1bc und Nr.2'!J15</f>
        <v>3039.1454687300002</v>
      </c>
      <c r="K15" s="237">
        <f>'§28(2)Nr.1bc und Nr.2'!K15</f>
        <v>116.173344</v>
      </c>
      <c r="L15" s="237">
        <f>'§28(2)Nr.1bc und Nr.2'!L15</f>
        <v>0</v>
      </c>
      <c r="M15" s="237">
        <f>'§28(2)Nr.1bc und Nr.2'!M15</f>
        <v>14407.624840170001</v>
      </c>
      <c r="N15" s="237">
        <f>'§28(2)Nr.1bc und Nr.2'!N15</f>
        <v>8230.3334194800009</v>
      </c>
      <c r="O15" s="237">
        <f>'§28(2)Nr.1bc und Nr.2'!O15</f>
        <v>2022.5864274800001</v>
      </c>
      <c r="P15" s="237">
        <f>'§28(2)Nr.1bc und Nr.2'!P15</f>
        <v>301.47539455000003</v>
      </c>
      <c r="Q15" s="237">
        <f>'§28(2)Nr.1bc und Nr.2'!Q15</f>
        <v>3207.2563895400003</v>
      </c>
      <c r="R15" s="237">
        <f>'§28(2)Nr.1bc und Nr.2'!R15</f>
        <v>531.87998137</v>
      </c>
      <c r="S15" s="237">
        <f>'§28(2)Nr.1bc und Nr.2'!S15</f>
        <v>114.09322775</v>
      </c>
      <c r="T15" s="237">
        <f>'§28(2)Nr.1bc und Nr.2'!T15</f>
        <v>1.7193899999999999E-3</v>
      </c>
      <c r="U15" s="237">
        <f>'§28(2)Nr.1bc und Nr.2'!U15</f>
        <v>0</v>
      </c>
      <c r="V15" s="141"/>
    </row>
    <row r="16" spans="2:23" s="60" customFormat="1" ht="12" customHeight="1">
      <c r="B16" s="133"/>
      <c r="C16" s="78" t="s">
        <v>302</v>
      </c>
      <c r="D16" s="78"/>
      <c r="E16" s="78" t="str">
        <f>'§28(2)Nr.1bc und Nr.2'!E16</f>
        <v>Q1 2026</v>
      </c>
      <c r="F16" s="317">
        <f>'§28(2)Nr.1bc und Nr.2'!F16</f>
        <v>7103.6912447699997</v>
      </c>
      <c r="G16" s="321">
        <f>'§28(2)Nr.1bc und Nr.2'!G16</f>
        <v>2381.7045668400001</v>
      </c>
      <c r="H16" s="321">
        <f>'§28(2)Nr.1bc und Nr.2'!H16</f>
        <v>204.49093345</v>
      </c>
      <c r="I16" s="321">
        <f>'§28(2)Nr.1bc und Nr.2'!I16</f>
        <v>0.84076956999999997</v>
      </c>
      <c r="J16" s="321">
        <f>'§28(2)Nr.1bc und Nr.2'!J16</f>
        <v>2128.2146958200001</v>
      </c>
      <c r="K16" s="321">
        <f>'§28(2)Nr.1bc und Nr.2'!K16</f>
        <v>48.158168000000003</v>
      </c>
      <c r="L16" s="321">
        <f>'§28(2)Nr.1bc und Nr.2'!L16</f>
        <v>0</v>
      </c>
      <c r="M16" s="321">
        <f>'§28(2)Nr.1bc und Nr.2'!M16</f>
        <v>4721.98667793</v>
      </c>
      <c r="N16" s="321">
        <f>'§28(2)Nr.1bc und Nr.2'!N16</f>
        <v>2822.5554375800002</v>
      </c>
      <c r="O16" s="321">
        <f>'§28(2)Nr.1bc und Nr.2'!O16</f>
        <v>525.13972134999995</v>
      </c>
      <c r="P16" s="321">
        <f>'§28(2)Nr.1bc und Nr.2'!P16</f>
        <v>53.981999999999999</v>
      </c>
      <c r="Q16" s="321">
        <f>'§28(2)Nr.1bc und Nr.2'!Q16</f>
        <v>826.93984249000005</v>
      </c>
      <c r="R16" s="321">
        <f>'§28(2)Nr.1bc und Nr.2'!R16</f>
        <v>368.42672907000002</v>
      </c>
      <c r="S16" s="321">
        <f>'§28(2)Nr.1bc und Nr.2'!S16</f>
        <v>124.94294744</v>
      </c>
      <c r="T16" s="321">
        <f>'§28(2)Nr.1bc und Nr.2'!T16</f>
        <v>0.234356519780822</v>
      </c>
      <c r="U16" s="321">
        <f>'§28(2)Nr.1bc und Nr.2'!U16</f>
        <v>0</v>
      </c>
      <c r="V16" s="141"/>
    </row>
    <row r="17" spans="2:22" s="60" customFormat="1" ht="12" customHeight="1">
      <c r="B17" s="133"/>
      <c r="C17" s="78"/>
      <c r="D17" s="78"/>
      <c r="E17" s="78" t="str">
        <f>'§28(2)Nr.1bc und Nr.2'!E17</f>
        <v>Q1 2025</v>
      </c>
      <c r="F17" s="239">
        <f>'§28(2)Nr.1bc und Nr.2'!F17</f>
        <v>7595.8680473499999</v>
      </c>
      <c r="G17" s="237">
        <f>'§28(2)Nr.1bc und Nr.2'!G17</f>
        <v>2721.7531249600002</v>
      </c>
      <c r="H17" s="237">
        <f>'§28(2)Nr.1bc und Nr.2'!H17</f>
        <v>211.43490671000001</v>
      </c>
      <c r="I17" s="237">
        <f>'§28(2)Nr.1bc und Nr.2'!I17</f>
        <v>1.2691290099999999</v>
      </c>
      <c r="J17" s="237">
        <f>'§28(2)Nr.1bc und Nr.2'!J17</f>
        <v>2392.87574524</v>
      </c>
      <c r="K17" s="237">
        <f>'§28(2)Nr.1bc und Nr.2'!K17</f>
        <v>116.173344</v>
      </c>
      <c r="L17" s="237">
        <f>'§28(2)Nr.1bc und Nr.2'!L17</f>
        <v>0</v>
      </c>
      <c r="M17" s="237">
        <f>'§28(2)Nr.1bc und Nr.2'!M17</f>
        <v>4874.1149223900002</v>
      </c>
      <c r="N17" s="237">
        <f>'§28(2)Nr.1bc und Nr.2'!N17</f>
        <v>2763.6799486099999</v>
      </c>
      <c r="O17" s="237">
        <f>'§28(2)Nr.1bc und Nr.2'!O17</f>
        <v>707.98147066000001</v>
      </c>
      <c r="P17" s="237">
        <f>'§28(2)Nr.1bc und Nr.2'!P17</f>
        <v>67.976778039999999</v>
      </c>
      <c r="Q17" s="237">
        <f>'§28(2)Nr.1bc und Nr.2'!Q17</f>
        <v>694.41966235999996</v>
      </c>
      <c r="R17" s="237">
        <f>'§28(2)Nr.1bc und Nr.2'!R17</f>
        <v>525.96383496999999</v>
      </c>
      <c r="S17" s="237">
        <f>'§28(2)Nr.1bc und Nr.2'!S17</f>
        <v>114.09322775</v>
      </c>
      <c r="T17" s="237">
        <f>'§28(2)Nr.1bc und Nr.2'!T17</f>
        <v>1.7193899999999999E-3</v>
      </c>
      <c r="U17" s="237">
        <f>'§28(2)Nr.1bc und Nr.2'!U17</f>
        <v>0</v>
      </c>
      <c r="V17" s="141"/>
    </row>
    <row r="18" spans="2:22" s="60" customFormat="1" ht="12" customHeight="1">
      <c r="B18" s="133"/>
      <c r="C18" s="78" t="s">
        <v>303</v>
      </c>
      <c r="D18" s="78"/>
      <c r="E18" s="78" t="str">
        <f>'§28(2)Nr.1bc und Nr.2'!E18</f>
        <v>Q1 2026</v>
      </c>
      <c r="F18" s="317">
        <f>'§28(2)Nr.1bc und Nr.2'!F18</f>
        <v>63.472999999999999</v>
      </c>
      <c r="G18" s="321">
        <f>'§28(2)Nr.1bc und Nr.2'!G18</f>
        <v>0</v>
      </c>
      <c r="H18" s="321">
        <f>'§28(2)Nr.1bc und Nr.2'!H18</f>
        <v>0</v>
      </c>
      <c r="I18" s="321">
        <f>'§28(2)Nr.1bc und Nr.2'!I18</f>
        <v>0</v>
      </c>
      <c r="J18" s="321">
        <f>'§28(2)Nr.1bc und Nr.2'!J18</f>
        <v>0</v>
      </c>
      <c r="K18" s="321">
        <f>'§28(2)Nr.1bc und Nr.2'!K18</f>
        <v>0</v>
      </c>
      <c r="L18" s="321">
        <f>'§28(2)Nr.1bc und Nr.2'!L18</f>
        <v>0</v>
      </c>
      <c r="M18" s="321">
        <f>'§28(2)Nr.1bc und Nr.2'!M18</f>
        <v>63.472999999999999</v>
      </c>
      <c r="N18" s="321">
        <f>'§28(2)Nr.1bc und Nr.2'!N18</f>
        <v>57.805</v>
      </c>
      <c r="O18" s="321">
        <f>'§28(2)Nr.1bc und Nr.2'!O18</f>
        <v>0</v>
      </c>
      <c r="P18" s="321">
        <f>'§28(2)Nr.1bc und Nr.2'!P18</f>
        <v>0</v>
      </c>
      <c r="Q18" s="321">
        <f>'§28(2)Nr.1bc und Nr.2'!Q18</f>
        <v>5.6680000000000001</v>
      </c>
      <c r="R18" s="321">
        <f>'§28(2)Nr.1bc und Nr.2'!R18</f>
        <v>0</v>
      </c>
      <c r="S18" s="321">
        <f>'§28(2)Nr.1bc und Nr.2'!S18</f>
        <v>0</v>
      </c>
      <c r="T18" s="321">
        <f>'§28(2)Nr.1bc und Nr.2'!T18</f>
        <v>0</v>
      </c>
      <c r="U18" s="321">
        <f>'§28(2)Nr.1bc und Nr.2'!U18</f>
        <v>0</v>
      </c>
      <c r="V18" s="141"/>
    </row>
    <row r="19" spans="2:22" s="60" customFormat="1" ht="12" customHeight="1">
      <c r="B19" s="133"/>
      <c r="C19" s="78"/>
      <c r="D19" s="78"/>
      <c r="E19" s="78" t="str">
        <f>'§28(2)Nr.1bc und Nr.2'!E19</f>
        <v>Q1 2025</v>
      </c>
      <c r="F19" s="239">
        <f>'§28(2)Nr.1bc und Nr.2'!F19</f>
        <v>5.6680000000000001</v>
      </c>
      <c r="G19" s="237">
        <f>'§28(2)Nr.1bc und Nr.2'!G19</f>
        <v>0</v>
      </c>
      <c r="H19" s="237">
        <f>'§28(2)Nr.1bc und Nr.2'!H19</f>
        <v>0</v>
      </c>
      <c r="I19" s="237">
        <f>'§28(2)Nr.1bc und Nr.2'!I19</f>
        <v>0</v>
      </c>
      <c r="J19" s="237">
        <f>'§28(2)Nr.1bc und Nr.2'!J19</f>
        <v>0</v>
      </c>
      <c r="K19" s="237">
        <f>'§28(2)Nr.1bc und Nr.2'!K19</f>
        <v>0</v>
      </c>
      <c r="L19" s="237">
        <f>'§28(2)Nr.1bc und Nr.2'!L19</f>
        <v>0</v>
      </c>
      <c r="M19" s="237">
        <f>'§28(2)Nr.1bc und Nr.2'!M19</f>
        <v>5.6680000000000001</v>
      </c>
      <c r="N19" s="237">
        <f>'§28(2)Nr.1bc und Nr.2'!N19</f>
        <v>0</v>
      </c>
      <c r="O19" s="237">
        <f>'§28(2)Nr.1bc und Nr.2'!O19</f>
        <v>0</v>
      </c>
      <c r="P19" s="237">
        <f>'§28(2)Nr.1bc und Nr.2'!P19</f>
        <v>0</v>
      </c>
      <c r="Q19" s="237">
        <f>'§28(2)Nr.1bc und Nr.2'!Q19</f>
        <v>5.6680000000000001</v>
      </c>
      <c r="R19" s="237">
        <f>'§28(2)Nr.1bc und Nr.2'!R19</f>
        <v>0</v>
      </c>
      <c r="S19" s="237">
        <f>'§28(2)Nr.1bc und Nr.2'!S19</f>
        <v>0</v>
      </c>
      <c r="T19" s="237">
        <f>'§28(2)Nr.1bc und Nr.2'!T19</f>
        <v>0</v>
      </c>
      <c r="U19" s="237">
        <f>'§28(2)Nr.1bc und Nr.2'!U19</f>
        <v>0</v>
      </c>
      <c r="V19" s="141"/>
    </row>
    <row r="20" spans="2:22" s="60" customFormat="1" ht="12" hidden="1" customHeight="1">
      <c r="B20" s="133"/>
      <c r="C20" s="78" t="s">
        <v>313</v>
      </c>
      <c r="D20" s="78"/>
      <c r="E20" s="78" t="str">
        <f>'§28(2)Nr.1bc und Nr.2'!E20</f>
        <v>Q1 2026</v>
      </c>
      <c r="F20" s="317">
        <f>'§28(2)Nr.1bc und Nr.2'!F20</f>
        <v>0</v>
      </c>
      <c r="G20" s="321">
        <f>'§28(2)Nr.1bc und Nr.2'!G20</f>
        <v>0</v>
      </c>
      <c r="H20" s="321">
        <f>'§28(2)Nr.1bc und Nr.2'!H20</f>
        <v>0</v>
      </c>
      <c r="I20" s="321">
        <f>'§28(2)Nr.1bc und Nr.2'!I20</f>
        <v>0</v>
      </c>
      <c r="J20" s="321">
        <f>'§28(2)Nr.1bc und Nr.2'!J20</f>
        <v>0</v>
      </c>
      <c r="K20" s="321">
        <f>'§28(2)Nr.1bc und Nr.2'!K20</f>
        <v>0</v>
      </c>
      <c r="L20" s="321">
        <f>'§28(2)Nr.1bc und Nr.2'!L20</f>
        <v>0</v>
      </c>
      <c r="M20" s="321">
        <f>'§28(2)Nr.1bc und Nr.2'!M20</f>
        <v>0</v>
      </c>
      <c r="N20" s="321">
        <f>'§28(2)Nr.1bc und Nr.2'!N20</f>
        <v>0</v>
      </c>
      <c r="O20" s="321">
        <f>'§28(2)Nr.1bc und Nr.2'!O20</f>
        <v>0</v>
      </c>
      <c r="P20" s="321">
        <f>'§28(2)Nr.1bc und Nr.2'!P20</f>
        <v>0</v>
      </c>
      <c r="Q20" s="321">
        <f>'§28(2)Nr.1bc und Nr.2'!Q20</f>
        <v>0</v>
      </c>
      <c r="R20" s="321">
        <f>'§28(2)Nr.1bc und Nr.2'!R20</f>
        <v>0</v>
      </c>
      <c r="S20" s="321">
        <f>'§28(2)Nr.1bc und Nr.2'!S20</f>
        <v>0</v>
      </c>
      <c r="T20" s="321">
        <f>'§28(2)Nr.1bc und Nr.2'!T20</f>
        <v>0</v>
      </c>
      <c r="U20" s="321">
        <f>'§28(2)Nr.1bc und Nr.2'!U20</f>
        <v>0</v>
      </c>
      <c r="V20" s="141"/>
    </row>
    <row r="21" spans="2:22" s="60" customFormat="1" ht="12" hidden="1" customHeight="1">
      <c r="B21" s="133"/>
      <c r="C21" s="78"/>
      <c r="D21" s="78"/>
      <c r="E21" s="78" t="str">
        <f>'§28(2)Nr.1bc und Nr.2'!E21</f>
        <v>Q1 2025</v>
      </c>
      <c r="F21" s="239">
        <f>'§28(2)Nr.1bc und Nr.2'!F21</f>
        <v>0</v>
      </c>
      <c r="G21" s="237">
        <f>'§28(2)Nr.1bc und Nr.2'!G21</f>
        <v>0</v>
      </c>
      <c r="H21" s="237">
        <f>'§28(2)Nr.1bc und Nr.2'!H21</f>
        <v>0</v>
      </c>
      <c r="I21" s="237">
        <f>'§28(2)Nr.1bc und Nr.2'!I21</f>
        <v>0</v>
      </c>
      <c r="J21" s="237">
        <f>'§28(2)Nr.1bc und Nr.2'!J21</f>
        <v>0</v>
      </c>
      <c r="K21" s="237">
        <f>'§28(2)Nr.1bc und Nr.2'!K21</f>
        <v>0</v>
      </c>
      <c r="L21" s="237">
        <f>'§28(2)Nr.1bc und Nr.2'!L21</f>
        <v>0</v>
      </c>
      <c r="M21" s="237">
        <f>'§28(2)Nr.1bc und Nr.2'!M21</f>
        <v>0</v>
      </c>
      <c r="N21" s="237">
        <f>'§28(2)Nr.1bc und Nr.2'!N21</f>
        <v>0</v>
      </c>
      <c r="O21" s="237">
        <f>'§28(2)Nr.1bc und Nr.2'!O21</f>
        <v>0</v>
      </c>
      <c r="P21" s="237">
        <f>'§28(2)Nr.1bc und Nr.2'!P21</f>
        <v>0</v>
      </c>
      <c r="Q21" s="237">
        <f>'§28(2)Nr.1bc und Nr.2'!Q21</f>
        <v>0</v>
      </c>
      <c r="R21" s="237">
        <f>'§28(2)Nr.1bc und Nr.2'!R21</f>
        <v>0</v>
      </c>
      <c r="S21" s="237">
        <f>'§28(2)Nr.1bc und Nr.2'!S21</f>
        <v>0</v>
      </c>
      <c r="T21" s="237">
        <f>'§28(2)Nr.1bc und Nr.2'!T21</f>
        <v>0</v>
      </c>
      <c r="U21" s="237">
        <f>'§28(2)Nr.1bc und Nr.2'!U21</f>
        <v>0</v>
      </c>
      <c r="V21" s="141"/>
    </row>
    <row r="22" spans="2:22" s="60" customFormat="1" ht="12" hidden="1" customHeight="1">
      <c r="B22" s="133"/>
      <c r="C22" s="78" t="s">
        <v>314</v>
      </c>
      <c r="D22" s="78"/>
      <c r="E22" s="78" t="str">
        <f>'§28(2)Nr.1bc und Nr.2'!E22</f>
        <v>Q1 2026</v>
      </c>
      <c r="F22" s="317">
        <f>'§28(2)Nr.1bc und Nr.2'!F22</f>
        <v>54.987426380000002</v>
      </c>
      <c r="G22" s="321">
        <f>'§28(2)Nr.1bc und Nr.2'!G22</f>
        <v>0</v>
      </c>
      <c r="H22" s="321">
        <f>'§28(2)Nr.1bc und Nr.2'!H22</f>
        <v>0</v>
      </c>
      <c r="I22" s="321">
        <f>'§28(2)Nr.1bc und Nr.2'!I22</f>
        <v>0</v>
      </c>
      <c r="J22" s="321">
        <f>'§28(2)Nr.1bc und Nr.2'!J22</f>
        <v>0</v>
      </c>
      <c r="K22" s="321">
        <f>'§28(2)Nr.1bc und Nr.2'!K22</f>
        <v>0</v>
      </c>
      <c r="L22" s="321">
        <f>'§28(2)Nr.1bc und Nr.2'!L22</f>
        <v>0</v>
      </c>
      <c r="M22" s="321">
        <f>'§28(2)Nr.1bc und Nr.2'!M22</f>
        <v>54.987426380000002</v>
      </c>
      <c r="N22" s="321">
        <f>'§28(2)Nr.1bc und Nr.2'!N22</f>
        <v>54.987426380000002</v>
      </c>
      <c r="O22" s="321">
        <f>'§28(2)Nr.1bc und Nr.2'!O22</f>
        <v>0</v>
      </c>
      <c r="P22" s="321">
        <f>'§28(2)Nr.1bc und Nr.2'!P22</f>
        <v>0</v>
      </c>
      <c r="Q22" s="321">
        <f>'§28(2)Nr.1bc und Nr.2'!Q22</f>
        <v>0</v>
      </c>
      <c r="R22" s="321">
        <f>'§28(2)Nr.1bc und Nr.2'!R22</f>
        <v>0</v>
      </c>
      <c r="S22" s="321">
        <f>'§28(2)Nr.1bc und Nr.2'!S22</f>
        <v>0</v>
      </c>
      <c r="T22" s="321">
        <f>'§28(2)Nr.1bc und Nr.2'!T22</f>
        <v>0</v>
      </c>
      <c r="U22" s="321">
        <f>'§28(2)Nr.1bc und Nr.2'!U22</f>
        <v>0</v>
      </c>
      <c r="V22" s="141"/>
    </row>
    <row r="23" spans="2:22" s="60" customFormat="1" ht="12" hidden="1" customHeight="1">
      <c r="B23" s="133"/>
      <c r="C23" s="78"/>
      <c r="D23" s="78"/>
      <c r="E23" s="78" t="str">
        <f>'§28(2)Nr.1bc und Nr.2'!E23</f>
        <v>Q1 2025</v>
      </c>
      <c r="F23" s="239">
        <f>'§28(2)Nr.1bc und Nr.2'!F23</f>
        <v>0</v>
      </c>
      <c r="G23" s="237">
        <f>'§28(2)Nr.1bc und Nr.2'!G23</f>
        <v>0</v>
      </c>
      <c r="H23" s="237">
        <f>'§28(2)Nr.1bc und Nr.2'!H23</f>
        <v>0</v>
      </c>
      <c r="I23" s="237">
        <f>'§28(2)Nr.1bc und Nr.2'!I23</f>
        <v>0</v>
      </c>
      <c r="J23" s="237">
        <f>'§28(2)Nr.1bc und Nr.2'!J23</f>
        <v>0</v>
      </c>
      <c r="K23" s="237">
        <f>'§28(2)Nr.1bc und Nr.2'!K23</f>
        <v>0</v>
      </c>
      <c r="L23" s="237">
        <f>'§28(2)Nr.1bc und Nr.2'!L23</f>
        <v>0</v>
      </c>
      <c r="M23" s="237">
        <f>'§28(2)Nr.1bc und Nr.2'!M23</f>
        <v>0</v>
      </c>
      <c r="N23" s="237">
        <f>'§28(2)Nr.1bc und Nr.2'!N23</f>
        <v>0</v>
      </c>
      <c r="O23" s="237">
        <f>'§28(2)Nr.1bc und Nr.2'!O23</f>
        <v>0</v>
      </c>
      <c r="P23" s="237">
        <f>'§28(2)Nr.1bc und Nr.2'!P23</f>
        <v>0</v>
      </c>
      <c r="Q23" s="237">
        <f>'§28(2)Nr.1bc und Nr.2'!Q23</f>
        <v>0</v>
      </c>
      <c r="R23" s="237">
        <f>'§28(2)Nr.1bc und Nr.2'!R23</f>
        <v>0</v>
      </c>
      <c r="S23" s="237">
        <f>'§28(2)Nr.1bc und Nr.2'!S23</f>
        <v>0</v>
      </c>
      <c r="T23" s="237">
        <f>'§28(2)Nr.1bc und Nr.2'!T23</f>
        <v>0</v>
      </c>
      <c r="U23" s="237">
        <f>'§28(2)Nr.1bc und Nr.2'!U23</f>
        <v>0</v>
      </c>
      <c r="V23" s="141"/>
    </row>
    <row r="24" spans="2:22" s="60" customFormat="1" ht="12" hidden="1" customHeight="1">
      <c r="B24" s="133"/>
      <c r="C24" s="78" t="s">
        <v>315</v>
      </c>
      <c r="D24" s="78"/>
      <c r="E24" s="78" t="str">
        <f>'§28(2)Nr.1bc und Nr.2'!E24</f>
        <v>Q1 2026</v>
      </c>
      <c r="F24" s="317">
        <f>'§28(2)Nr.1bc und Nr.2'!F24</f>
        <v>0</v>
      </c>
      <c r="G24" s="321">
        <f>'§28(2)Nr.1bc und Nr.2'!G24</f>
        <v>0</v>
      </c>
      <c r="H24" s="321">
        <f>'§28(2)Nr.1bc und Nr.2'!H24</f>
        <v>0</v>
      </c>
      <c r="I24" s="321">
        <f>'§28(2)Nr.1bc und Nr.2'!I24</f>
        <v>0</v>
      </c>
      <c r="J24" s="321">
        <f>'§28(2)Nr.1bc und Nr.2'!J24</f>
        <v>0</v>
      </c>
      <c r="K24" s="321">
        <f>'§28(2)Nr.1bc und Nr.2'!K24</f>
        <v>0</v>
      </c>
      <c r="L24" s="321">
        <f>'§28(2)Nr.1bc und Nr.2'!L24</f>
        <v>0</v>
      </c>
      <c r="M24" s="321">
        <f>'§28(2)Nr.1bc und Nr.2'!M24</f>
        <v>0</v>
      </c>
      <c r="N24" s="321">
        <f>'§28(2)Nr.1bc und Nr.2'!N24</f>
        <v>0</v>
      </c>
      <c r="O24" s="321">
        <f>'§28(2)Nr.1bc und Nr.2'!O24</f>
        <v>0</v>
      </c>
      <c r="P24" s="321">
        <f>'§28(2)Nr.1bc und Nr.2'!P24</f>
        <v>0</v>
      </c>
      <c r="Q24" s="321">
        <f>'§28(2)Nr.1bc und Nr.2'!Q24</f>
        <v>0</v>
      </c>
      <c r="R24" s="321">
        <f>'§28(2)Nr.1bc und Nr.2'!R24</f>
        <v>0</v>
      </c>
      <c r="S24" s="321">
        <f>'§28(2)Nr.1bc und Nr.2'!S24</f>
        <v>0</v>
      </c>
      <c r="T24" s="321">
        <f>'§28(2)Nr.1bc und Nr.2'!T24</f>
        <v>0</v>
      </c>
      <c r="U24" s="321">
        <f>'§28(2)Nr.1bc und Nr.2'!U24</f>
        <v>0</v>
      </c>
      <c r="V24" s="141"/>
    </row>
    <row r="25" spans="2:22" s="60" customFormat="1" ht="12" hidden="1" customHeight="1">
      <c r="B25" s="133"/>
      <c r="C25" s="78"/>
      <c r="D25" s="78"/>
      <c r="E25" s="78" t="str">
        <f>'§28(2)Nr.1bc und Nr.2'!E25</f>
        <v>Q1 2025</v>
      </c>
      <c r="F25" s="239">
        <f>'§28(2)Nr.1bc und Nr.2'!F25</f>
        <v>0</v>
      </c>
      <c r="G25" s="237">
        <f>'§28(2)Nr.1bc und Nr.2'!G25</f>
        <v>0</v>
      </c>
      <c r="H25" s="237">
        <f>'§28(2)Nr.1bc und Nr.2'!H25</f>
        <v>0</v>
      </c>
      <c r="I25" s="237">
        <f>'§28(2)Nr.1bc und Nr.2'!I25</f>
        <v>0</v>
      </c>
      <c r="J25" s="237">
        <f>'§28(2)Nr.1bc und Nr.2'!J25</f>
        <v>0</v>
      </c>
      <c r="K25" s="237">
        <f>'§28(2)Nr.1bc und Nr.2'!K25</f>
        <v>0</v>
      </c>
      <c r="L25" s="237">
        <f>'§28(2)Nr.1bc und Nr.2'!L25</f>
        <v>0</v>
      </c>
      <c r="M25" s="237">
        <f>'§28(2)Nr.1bc und Nr.2'!M25</f>
        <v>0</v>
      </c>
      <c r="N25" s="237">
        <f>'§28(2)Nr.1bc und Nr.2'!N25</f>
        <v>0</v>
      </c>
      <c r="O25" s="237">
        <f>'§28(2)Nr.1bc und Nr.2'!O25</f>
        <v>0</v>
      </c>
      <c r="P25" s="237">
        <f>'§28(2)Nr.1bc und Nr.2'!P25</f>
        <v>0</v>
      </c>
      <c r="Q25" s="237">
        <f>'§28(2)Nr.1bc und Nr.2'!Q25</f>
        <v>0</v>
      </c>
      <c r="R25" s="237">
        <f>'§28(2)Nr.1bc und Nr.2'!R25</f>
        <v>0</v>
      </c>
      <c r="S25" s="237">
        <f>'§28(2)Nr.1bc und Nr.2'!S25</f>
        <v>0</v>
      </c>
      <c r="T25" s="237">
        <f>'§28(2)Nr.1bc und Nr.2'!T25</f>
        <v>0</v>
      </c>
      <c r="U25" s="237">
        <f>'§28(2)Nr.1bc und Nr.2'!U25</f>
        <v>0</v>
      </c>
      <c r="V25" s="141"/>
    </row>
    <row r="26" spans="2:22" s="60" customFormat="1" ht="12" customHeight="1">
      <c r="B26" s="133"/>
      <c r="C26" s="78" t="s">
        <v>316</v>
      </c>
      <c r="D26" s="78"/>
      <c r="E26" s="78" t="str">
        <f>'§28(2)Nr.1bc und Nr.2'!E26</f>
        <v>Q1 2026</v>
      </c>
      <c r="F26" s="317">
        <f>'§28(2)Nr.1bc und Nr.2'!F26</f>
        <v>487.86185560000001</v>
      </c>
      <c r="G26" s="321">
        <f>'§28(2)Nr.1bc und Nr.2'!G26</f>
        <v>226.2358126</v>
      </c>
      <c r="H26" s="321">
        <f>'§28(2)Nr.1bc und Nr.2'!H26</f>
        <v>0</v>
      </c>
      <c r="I26" s="321">
        <f>'§28(2)Nr.1bc und Nr.2'!I26</f>
        <v>0</v>
      </c>
      <c r="J26" s="321">
        <f>'§28(2)Nr.1bc und Nr.2'!J26</f>
        <v>226.2358126</v>
      </c>
      <c r="K26" s="321">
        <f>'§28(2)Nr.1bc und Nr.2'!K26</f>
        <v>0</v>
      </c>
      <c r="L26" s="321">
        <f>'§28(2)Nr.1bc und Nr.2'!L26</f>
        <v>0</v>
      </c>
      <c r="M26" s="321">
        <f>'§28(2)Nr.1bc und Nr.2'!M26</f>
        <v>261.62604299999998</v>
      </c>
      <c r="N26" s="321">
        <f>'§28(2)Nr.1bc und Nr.2'!N26</f>
        <v>152.737043</v>
      </c>
      <c r="O26" s="321">
        <f>'§28(2)Nr.1bc und Nr.2'!O26</f>
        <v>52.62</v>
      </c>
      <c r="P26" s="321">
        <f>'§28(2)Nr.1bc und Nr.2'!P26</f>
        <v>0</v>
      </c>
      <c r="Q26" s="321">
        <f>'§28(2)Nr.1bc und Nr.2'!Q26</f>
        <v>56.268999999999998</v>
      </c>
      <c r="R26" s="321">
        <f>'§28(2)Nr.1bc und Nr.2'!R26</f>
        <v>0</v>
      </c>
      <c r="S26" s="321">
        <f>'§28(2)Nr.1bc und Nr.2'!S26</f>
        <v>0</v>
      </c>
      <c r="T26" s="321">
        <f>'§28(2)Nr.1bc und Nr.2'!T26</f>
        <v>0</v>
      </c>
      <c r="U26" s="321">
        <f>'§28(2)Nr.1bc und Nr.2'!U26</f>
        <v>0</v>
      </c>
      <c r="V26" s="141"/>
    </row>
    <row r="27" spans="2:22" s="60" customFormat="1" ht="12" customHeight="1">
      <c r="B27" s="133"/>
      <c r="C27" s="78"/>
      <c r="D27" s="78"/>
      <c r="E27" s="78" t="str">
        <f>'§28(2)Nr.1bc und Nr.2'!E27</f>
        <v>Q1 2025</v>
      </c>
      <c r="F27" s="239">
        <f>'§28(2)Nr.1bc und Nr.2'!F27</f>
        <v>363.85074300000002</v>
      </c>
      <c r="G27" s="237">
        <f>'§28(2)Nr.1bc und Nr.2'!G27</f>
        <v>72.215699999999998</v>
      </c>
      <c r="H27" s="237">
        <f>'§28(2)Nr.1bc und Nr.2'!H27</f>
        <v>0</v>
      </c>
      <c r="I27" s="237">
        <f>'§28(2)Nr.1bc und Nr.2'!I27</f>
        <v>0</v>
      </c>
      <c r="J27" s="237">
        <f>'§28(2)Nr.1bc und Nr.2'!J27</f>
        <v>72.215699999999998</v>
      </c>
      <c r="K27" s="237">
        <f>'§28(2)Nr.1bc und Nr.2'!K27</f>
        <v>0</v>
      </c>
      <c r="L27" s="237">
        <f>'§28(2)Nr.1bc und Nr.2'!L27</f>
        <v>0</v>
      </c>
      <c r="M27" s="237">
        <f>'§28(2)Nr.1bc und Nr.2'!M27</f>
        <v>291.635043</v>
      </c>
      <c r="N27" s="237">
        <f>'§28(2)Nr.1bc und Nr.2'!N27</f>
        <v>176.39604299999999</v>
      </c>
      <c r="O27" s="237">
        <f>'§28(2)Nr.1bc und Nr.2'!O27</f>
        <v>58.97</v>
      </c>
      <c r="P27" s="237">
        <f>'§28(2)Nr.1bc und Nr.2'!P27</f>
        <v>0</v>
      </c>
      <c r="Q27" s="237">
        <f>'§28(2)Nr.1bc und Nr.2'!Q27</f>
        <v>56.268999999999998</v>
      </c>
      <c r="R27" s="237">
        <f>'§28(2)Nr.1bc und Nr.2'!R27</f>
        <v>0</v>
      </c>
      <c r="S27" s="237">
        <f>'§28(2)Nr.1bc und Nr.2'!S27</f>
        <v>0</v>
      </c>
      <c r="T27" s="237">
        <f>'§28(2)Nr.1bc und Nr.2'!T27</f>
        <v>0</v>
      </c>
      <c r="U27" s="237">
        <f>'§28(2)Nr.1bc und Nr.2'!U27</f>
        <v>0</v>
      </c>
      <c r="V27" s="141"/>
    </row>
    <row r="28" spans="2:22" s="60" customFormat="1" ht="12" customHeight="1">
      <c r="B28" s="133"/>
      <c r="C28" s="78" t="s">
        <v>317</v>
      </c>
      <c r="D28" s="78"/>
      <c r="E28" s="78" t="str">
        <f>'§28(2)Nr.1bc und Nr.2'!E28</f>
        <v>Q1 2026</v>
      </c>
      <c r="F28" s="317">
        <f>'§28(2)Nr.1bc und Nr.2'!F28</f>
        <v>1892.92705002</v>
      </c>
      <c r="G28" s="321">
        <f>'§28(2)Nr.1bc und Nr.2'!G28</f>
        <v>8.5050000000000008</v>
      </c>
      <c r="H28" s="321">
        <f>'§28(2)Nr.1bc und Nr.2'!H28</f>
        <v>0</v>
      </c>
      <c r="I28" s="321">
        <f>'§28(2)Nr.1bc und Nr.2'!I28</f>
        <v>0</v>
      </c>
      <c r="J28" s="321">
        <f>'§28(2)Nr.1bc und Nr.2'!J28</f>
        <v>8.5050000000000008</v>
      </c>
      <c r="K28" s="321">
        <f>'§28(2)Nr.1bc und Nr.2'!K28</f>
        <v>0</v>
      </c>
      <c r="L28" s="321">
        <f>'§28(2)Nr.1bc und Nr.2'!L28</f>
        <v>0</v>
      </c>
      <c r="M28" s="321">
        <f>'§28(2)Nr.1bc und Nr.2'!M28</f>
        <v>1884.4220500199999</v>
      </c>
      <c r="N28" s="321">
        <f>'§28(2)Nr.1bc und Nr.2'!N28</f>
        <v>1347.54427377</v>
      </c>
      <c r="O28" s="321">
        <f>'§28(2)Nr.1bc und Nr.2'!O28</f>
        <v>124.85662610999999</v>
      </c>
      <c r="P28" s="321">
        <f>'§28(2)Nr.1bc und Nr.2'!P28</f>
        <v>0</v>
      </c>
      <c r="Q28" s="321">
        <f>'§28(2)Nr.1bc und Nr.2'!Q28</f>
        <v>406.10500373999997</v>
      </c>
      <c r="R28" s="321">
        <f>'§28(2)Nr.1bc und Nr.2'!R28</f>
        <v>5.9161463999999997</v>
      </c>
      <c r="S28" s="321">
        <f>'§28(2)Nr.1bc und Nr.2'!S28</f>
        <v>0</v>
      </c>
      <c r="T28" s="321">
        <f>'§28(2)Nr.1bc und Nr.2'!T28</f>
        <v>0</v>
      </c>
      <c r="U28" s="321">
        <f>'§28(2)Nr.1bc und Nr.2'!U28</f>
        <v>0</v>
      </c>
      <c r="V28" s="141"/>
    </row>
    <row r="29" spans="2:22" s="60" customFormat="1" ht="12" customHeight="1">
      <c r="B29" s="133"/>
      <c r="C29" s="78"/>
      <c r="D29" s="78"/>
      <c r="E29" s="78" t="str">
        <f>'§28(2)Nr.1bc und Nr.2'!E29</f>
        <v>Q1 2025</v>
      </c>
      <c r="F29" s="239">
        <f>'§28(2)Nr.1bc und Nr.2'!F29</f>
        <v>2142.64279485</v>
      </c>
      <c r="G29" s="237">
        <f>'§28(2)Nr.1bc und Nr.2'!G29</f>
        <v>0</v>
      </c>
      <c r="H29" s="237">
        <f>'§28(2)Nr.1bc und Nr.2'!H29</f>
        <v>0</v>
      </c>
      <c r="I29" s="237">
        <f>'§28(2)Nr.1bc und Nr.2'!I29</f>
        <v>0</v>
      </c>
      <c r="J29" s="237">
        <f>'§28(2)Nr.1bc und Nr.2'!J29</f>
        <v>0</v>
      </c>
      <c r="K29" s="237">
        <f>'§28(2)Nr.1bc und Nr.2'!K29</f>
        <v>0</v>
      </c>
      <c r="L29" s="237">
        <f>'§28(2)Nr.1bc und Nr.2'!L29</f>
        <v>0</v>
      </c>
      <c r="M29" s="237">
        <f>'§28(2)Nr.1bc und Nr.2'!M29</f>
        <v>2142.64279485</v>
      </c>
      <c r="N29" s="237">
        <f>'§28(2)Nr.1bc und Nr.2'!N29</f>
        <v>1513.20750277</v>
      </c>
      <c r="O29" s="237">
        <f>'§28(2)Nr.1bc und Nr.2'!O29</f>
        <v>161.06062610999999</v>
      </c>
      <c r="P29" s="237">
        <f>'§28(2)Nr.1bc und Nr.2'!P29</f>
        <v>46.116</v>
      </c>
      <c r="Q29" s="237">
        <f>'§28(2)Nr.1bc und Nr.2'!Q29</f>
        <v>416.34251956999998</v>
      </c>
      <c r="R29" s="237">
        <f>'§28(2)Nr.1bc und Nr.2'!R29</f>
        <v>5.9161463999999997</v>
      </c>
      <c r="S29" s="237">
        <f>'§28(2)Nr.1bc und Nr.2'!S29</f>
        <v>0</v>
      </c>
      <c r="T29" s="237">
        <f>'§28(2)Nr.1bc und Nr.2'!T29</f>
        <v>0</v>
      </c>
      <c r="U29" s="237">
        <f>'§28(2)Nr.1bc und Nr.2'!U29</f>
        <v>0</v>
      </c>
      <c r="V29" s="141"/>
    </row>
    <row r="30" spans="2:22" s="60" customFormat="1" ht="12" hidden="1" customHeight="1">
      <c r="B30" s="133"/>
      <c r="C30" s="78" t="s">
        <v>318</v>
      </c>
      <c r="D30" s="78"/>
      <c r="E30" s="78" t="str">
        <f>'§28(2)Nr.1bc und Nr.2'!E30</f>
        <v>Q1 2026</v>
      </c>
      <c r="F30" s="317">
        <f>'§28(2)Nr.1bc und Nr.2'!F30</f>
        <v>0</v>
      </c>
      <c r="G30" s="321">
        <f>'§28(2)Nr.1bc und Nr.2'!G30</f>
        <v>0</v>
      </c>
      <c r="H30" s="321">
        <f>'§28(2)Nr.1bc und Nr.2'!H30</f>
        <v>0</v>
      </c>
      <c r="I30" s="321">
        <f>'§28(2)Nr.1bc und Nr.2'!I30</f>
        <v>0</v>
      </c>
      <c r="J30" s="321">
        <f>'§28(2)Nr.1bc und Nr.2'!J30</f>
        <v>0</v>
      </c>
      <c r="K30" s="321">
        <f>'§28(2)Nr.1bc und Nr.2'!K30</f>
        <v>0</v>
      </c>
      <c r="L30" s="321">
        <f>'§28(2)Nr.1bc und Nr.2'!L30</f>
        <v>0</v>
      </c>
      <c r="M30" s="321">
        <f>'§28(2)Nr.1bc und Nr.2'!M30</f>
        <v>0</v>
      </c>
      <c r="N30" s="321">
        <f>'§28(2)Nr.1bc und Nr.2'!N30</f>
        <v>0</v>
      </c>
      <c r="O30" s="321">
        <f>'§28(2)Nr.1bc und Nr.2'!O30</f>
        <v>0</v>
      </c>
      <c r="P30" s="321">
        <f>'§28(2)Nr.1bc und Nr.2'!P30</f>
        <v>0</v>
      </c>
      <c r="Q30" s="321">
        <f>'§28(2)Nr.1bc und Nr.2'!Q30</f>
        <v>0</v>
      </c>
      <c r="R30" s="321">
        <f>'§28(2)Nr.1bc und Nr.2'!R30</f>
        <v>0</v>
      </c>
      <c r="S30" s="321">
        <f>'§28(2)Nr.1bc und Nr.2'!S30</f>
        <v>0</v>
      </c>
      <c r="T30" s="321">
        <f>'§28(2)Nr.1bc und Nr.2'!T30</f>
        <v>0</v>
      </c>
      <c r="U30" s="321">
        <f>'§28(2)Nr.1bc und Nr.2'!U30</f>
        <v>0</v>
      </c>
      <c r="V30" s="141"/>
    </row>
    <row r="31" spans="2:22" s="60" customFormat="1" ht="12" hidden="1" customHeight="1">
      <c r="B31" s="133"/>
      <c r="C31" s="78"/>
      <c r="D31" s="78"/>
      <c r="E31" s="78" t="str">
        <f>'§28(2)Nr.1bc und Nr.2'!E31</f>
        <v>Q1 2025</v>
      </c>
      <c r="F31" s="239">
        <f>'§28(2)Nr.1bc und Nr.2'!F31</f>
        <v>0</v>
      </c>
      <c r="G31" s="237">
        <f>'§28(2)Nr.1bc und Nr.2'!G31</f>
        <v>0</v>
      </c>
      <c r="H31" s="237">
        <f>'§28(2)Nr.1bc und Nr.2'!H31</f>
        <v>0</v>
      </c>
      <c r="I31" s="237">
        <f>'§28(2)Nr.1bc und Nr.2'!I31</f>
        <v>0</v>
      </c>
      <c r="J31" s="237">
        <f>'§28(2)Nr.1bc und Nr.2'!J31</f>
        <v>0</v>
      </c>
      <c r="K31" s="237">
        <f>'§28(2)Nr.1bc und Nr.2'!K31</f>
        <v>0</v>
      </c>
      <c r="L31" s="237">
        <f>'§28(2)Nr.1bc und Nr.2'!L31</f>
        <v>0</v>
      </c>
      <c r="M31" s="237">
        <f>'§28(2)Nr.1bc und Nr.2'!M31</f>
        <v>0</v>
      </c>
      <c r="N31" s="237">
        <f>'§28(2)Nr.1bc und Nr.2'!N31</f>
        <v>0</v>
      </c>
      <c r="O31" s="237">
        <f>'§28(2)Nr.1bc und Nr.2'!O31</f>
        <v>0</v>
      </c>
      <c r="P31" s="237">
        <f>'§28(2)Nr.1bc und Nr.2'!P31</f>
        <v>0</v>
      </c>
      <c r="Q31" s="237">
        <f>'§28(2)Nr.1bc und Nr.2'!Q31</f>
        <v>0</v>
      </c>
      <c r="R31" s="237">
        <f>'§28(2)Nr.1bc und Nr.2'!R31</f>
        <v>0</v>
      </c>
      <c r="S31" s="237">
        <f>'§28(2)Nr.1bc und Nr.2'!S31</f>
        <v>0</v>
      </c>
      <c r="T31" s="237">
        <f>'§28(2)Nr.1bc und Nr.2'!T31</f>
        <v>0</v>
      </c>
      <c r="U31" s="237">
        <f>'§28(2)Nr.1bc und Nr.2'!U31</f>
        <v>0</v>
      </c>
      <c r="V31" s="141"/>
    </row>
    <row r="32" spans="2:22" s="60" customFormat="1" ht="12" customHeight="1">
      <c r="B32" s="133"/>
      <c r="C32" s="78" t="s">
        <v>319</v>
      </c>
      <c r="D32" s="78"/>
      <c r="E32" s="78" t="str">
        <f>'§28(2)Nr.1bc und Nr.2'!E32</f>
        <v>Q1 2026</v>
      </c>
      <c r="F32" s="317">
        <f>'§28(2)Nr.1bc und Nr.2'!F32</f>
        <v>951.07129956999995</v>
      </c>
      <c r="G32" s="321">
        <f>'§28(2)Nr.1bc und Nr.2'!G32</f>
        <v>0</v>
      </c>
      <c r="H32" s="321">
        <f>'§28(2)Nr.1bc und Nr.2'!H32</f>
        <v>0</v>
      </c>
      <c r="I32" s="321">
        <f>'§28(2)Nr.1bc und Nr.2'!I32</f>
        <v>0</v>
      </c>
      <c r="J32" s="321">
        <f>'§28(2)Nr.1bc und Nr.2'!J32</f>
        <v>0</v>
      </c>
      <c r="K32" s="321">
        <f>'§28(2)Nr.1bc und Nr.2'!K32</f>
        <v>0</v>
      </c>
      <c r="L32" s="321">
        <f>'§28(2)Nr.1bc und Nr.2'!L32</f>
        <v>0</v>
      </c>
      <c r="M32" s="321">
        <f>'§28(2)Nr.1bc und Nr.2'!M32</f>
        <v>951.07129956999995</v>
      </c>
      <c r="N32" s="321">
        <f>'§28(2)Nr.1bc und Nr.2'!N32</f>
        <v>306.11270710000002</v>
      </c>
      <c r="O32" s="321">
        <f>'§28(2)Nr.1bc und Nr.2'!O32</f>
        <v>114.66400401</v>
      </c>
      <c r="P32" s="321">
        <f>'§28(2)Nr.1bc und Nr.2'!P32</f>
        <v>25.812997360000001</v>
      </c>
      <c r="Q32" s="321">
        <f>'§28(2)Nr.1bc und Nr.2'!Q32</f>
        <v>490.66196030999998</v>
      </c>
      <c r="R32" s="321">
        <f>'§28(2)Nr.1bc und Nr.2'!R32</f>
        <v>13.81963079</v>
      </c>
      <c r="S32" s="321">
        <f>'§28(2)Nr.1bc und Nr.2'!S32</f>
        <v>0</v>
      </c>
      <c r="T32" s="321">
        <f>'§28(2)Nr.1bc und Nr.2'!T32</f>
        <v>0</v>
      </c>
      <c r="U32" s="321">
        <f>'§28(2)Nr.1bc und Nr.2'!U32</f>
        <v>0</v>
      </c>
      <c r="V32" s="141"/>
    </row>
    <row r="33" spans="2:23" s="60" customFormat="1" ht="12" customHeight="1">
      <c r="B33" s="133"/>
      <c r="C33" s="78"/>
      <c r="D33" s="78"/>
      <c r="E33" s="78" t="str">
        <f>'§28(2)Nr.1bc und Nr.2'!E33</f>
        <v>Q1 2025</v>
      </c>
      <c r="F33" s="239">
        <f>'§28(2)Nr.1bc und Nr.2'!F33</f>
        <v>1098.28948937</v>
      </c>
      <c r="G33" s="237">
        <f>'§28(2)Nr.1bc und Nr.2'!G33</f>
        <v>0</v>
      </c>
      <c r="H33" s="237">
        <f>'§28(2)Nr.1bc und Nr.2'!H33</f>
        <v>0</v>
      </c>
      <c r="I33" s="237">
        <f>'§28(2)Nr.1bc und Nr.2'!I33</f>
        <v>0</v>
      </c>
      <c r="J33" s="237">
        <f>'§28(2)Nr.1bc und Nr.2'!J33</f>
        <v>0</v>
      </c>
      <c r="K33" s="237">
        <f>'§28(2)Nr.1bc und Nr.2'!K33</f>
        <v>0</v>
      </c>
      <c r="L33" s="237">
        <f>'§28(2)Nr.1bc und Nr.2'!L33</f>
        <v>0</v>
      </c>
      <c r="M33" s="237">
        <f>'§28(2)Nr.1bc und Nr.2'!M33</f>
        <v>1098.28948937</v>
      </c>
      <c r="N33" s="237">
        <f>'§28(2)Nr.1bc und Nr.2'!N33</f>
        <v>393.95168553000002</v>
      </c>
      <c r="O33" s="237">
        <f>'§28(2)Nr.1bc und Nr.2'!O33</f>
        <v>178.70455851</v>
      </c>
      <c r="P33" s="237">
        <f>'§28(2)Nr.1bc und Nr.2'!P33</f>
        <v>26.831785100000001</v>
      </c>
      <c r="Q33" s="237">
        <f>'§28(2)Nr.1bc und Nr.2'!Q33</f>
        <v>498.80146022999998</v>
      </c>
      <c r="R33" s="237">
        <f>'§28(2)Nr.1bc und Nr.2'!R33</f>
        <v>0</v>
      </c>
      <c r="S33" s="237">
        <f>'§28(2)Nr.1bc und Nr.2'!S33</f>
        <v>0</v>
      </c>
      <c r="T33" s="237">
        <f>'§28(2)Nr.1bc und Nr.2'!T33</f>
        <v>0</v>
      </c>
      <c r="U33" s="237">
        <f>'§28(2)Nr.1bc und Nr.2'!U33</f>
        <v>0</v>
      </c>
      <c r="V33" s="141"/>
    </row>
    <row r="34" spans="2:23" s="60" customFormat="1" ht="12" hidden="1" customHeight="1">
      <c r="B34" s="133"/>
      <c r="C34" s="78" t="s">
        <v>304</v>
      </c>
      <c r="D34" s="78"/>
      <c r="E34" s="78" t="str">
        <f>'§28(2)Nr.1bc und Nr.2'!E34</f>
        <v>Q1 2026</v>
      </c>
      <c r="F34" s="317">
        <f>'§28(2)Nr.1bc und Nr.2'!F34</f>
        <v>0</v>
      </c>
      <c r="G34" s="321">
        <f>'§28(2)Nr.1bc und Nr.2'!G34</f>
        <v>0</v>
      </c>
      <c r="H34" s="321">
        <f>'§28(2)Nr.1bc und Nr.2'!H34</f>
        <v>0</v>
      </c>
      <c r="I34" s="321">
        <f>'§28(2)Nr.1bc und Nr.2'!I34</f>
        <v>0</v>
      </c>
      <c r="J34" s="321">
        <f>'§28(2)Nr.1bc und Nr.2'!J34</f>
        <v>0</v>
      </c>
      <c r="K34" s="321">
        <f>'§28(2)Nr.1bc und Nr.2'!K34</f>
        <v>0</v>
      </c>
      <c r="L34" s="321">
        <f>'§28(2)Nr.1bc und Nr.2'!L34</f>
        <v>0</v>
      </c>
      <c r="M34" s="321">
        <f>'§28(2)Nr.1bc und Nr.2'!M34</f>
        <v>0</v>
      </c>
      <c r="N34" s="321">
        <f>'§28(2)Nr.1bc und Nr.2'!N34</f>
        <v>0</v>
      </c>
      <c r="O34" s="321">
        <f>'§28(2)Nr.1bc und Nr.2'!O34</f>
        <v>0</v>
      </c>
      <c r="P34" s="321">
        <f>'§28(2)Nr.1bc und Nr.2'!P34</f>
        <v>0</v>
      </c>
      <c r="Q34" s="321">
        <f>'§28(2)Nr.1bc und Nr.2'!Q34</f>
        <v>0</v>
      </c>
      <c r="R34" s="321">
        <f>'§28(2)Nr.1bc und Nr.2'!R34</f>
        <v>0</v>
      </c>
      <c r="S34" s="321">
        <f>'§28(2)Nr.1bc und Nr.2'!S34</f>
        <v>0</v>
      </c>
      <c r="T34" s="321">
        <f>'§28(2)Nr.1bc und Nr.2'!T34</f>
        <v>0</v>
      </c>
      <c r="U34" s="321">
        <f>'§28(2)Nr.1bc und Nr.2'!U34</f>
        <v>0</v>
      </c>
      <c r="V34" s="141"/>
    </row>
    <row r="35" spans="2:23" s="60" customFormat="1" ht="12" hidden="1" customHeight="1">
      <c r="B35" s="133"/>
      <c r="C35" s="78"/>
      <c r="D35" s="78"/>
      <c r="E35" s="78" t="str">
        <f>'§28(2)Nr.1bc und Nr.2'!E35</f>
        <v>Q1 2025</v>
      </c>
      <c r="F35" s="239">
        <f>'§28(2)Nr.1bc und Nr.2'!F35</f>
        <v>0</v>
      </c>
      <c r="G35" s="237">
        <f>'§28(2)Nr.1bc und Nr.2'!G35</f>
        <v>0</v>
      </c>
      <c r="H35" s="237">
        <f>'§28(2)Nr.1bc und Nr.2'!H35</f>
        <v>0</v>
      </c>
      <c r="I35" s="237">
        <f>'§28(2)Nr.1bc und Nr.2'!I35</f>
        <v>0</v>
      </c>
      <c r="J35" s="237">
        <f>'§28(2)Nr.1bc und Nr.2'!J35</f>
        <v>0</v>
      </c>
      <c r="K35" s="237">
        <f>'§28(2)Nr.1bc und Nr.2'!K35</f>
        <v>0</v>
      </c>
      <c r="L35" s="237">
        <f>'§28(2)Nr.1bc und Nr.2'!L35</f>
        <v>0</v>
      </c>
      <c r="M35" s="237">
        <f>'§28(2)Nr.1bc und Nr.2'!M35</f>
        <v>0</v>
      </c>
      <c r="N35" s="237">
        <f>'§28(2)Nr.1bc und Nr.2'!N35</f>
        <v>0</v>
      </c>
      <c r="O35" s="237">
        <f>'§28(2)Nr.1bc und Nr.2'!O35</f>
        <v>0</v>
      </c>
      <c r="P35" s="237">
        <f>'§28(2)Nr.1bc und Nr.2'!P35</f>
        <v>0</v>
      </c>
      <c r="Q35" s="237">
        <f>'§28(2)Nr.1bc und Nr.2'!Q35</f>
        <v>0</v>
      </c>
      <c r="R35" s="237">
        <f>'§28(2)Nr.1bc und Nr.2'!R35</f>
        <v>0</v>
      </c>
      <c r="S35" s="237">
        <f>'§28(2)Nr.1bc und Nr.2'!S35</f>
        <v>0</v>
      </c>
      <c r="T35" s="237">
        <f>'§28(2)Nr.1bc und Nr.2'!T35</f>
        <v>0</v>
      </c>
      <c r="U35" s="237">
        <f>'§28(2)Nr.1bc und Nr.2'!U35</f>
        <v>0</v>
      </c>
      <c r="V35" s="141"/>
    </row>
    <row r="36" spans="2:23" s="60" customFormat="1" ht="12" customHeight="1">
      <c r="B36" s="133"/>
      <c r="C36" s="78" t="s">
        <v>305</v>
      </c>
      <c r="D36" s="78"/>
      <c r="E36" s="78" t="str">
        <f>'§28(2)Nr.1bc und Nr.2'!E36</f>
        <v>Q1 2026</v>
      </c>
      <c r="F36" s="317">
        <f>'§28(2)Nr.1bc und Nr.2'!F36</f>
        <v>84.579222000000001</v>
      </c>
      <c r="G36" s="321">
        <f>'§28(2)Nr.1bc und Nr.2'!G36</f>
        <v>0</v>
      </c>
      <c r="H36" s="321">
        <f>'§28(2)Nr.1bc und Nr.2'!H36</f>
        <v>0</v>
      </c>
      <c r="I36" s="321">
        <f>'§28(2)Nr.1bc und Nr.2'!I36</f>
        <v>0</v>
      </c>
      <c r="J36" s="321">
        <f>'§28(2)Nr.1bc und Nr.2'!J36</f>
        <v>0</v>
      </c>
      <c r="K36" s="321">
        <f>'§28(2)Nr.1bc und Nr.2'!K36</f>
        <v>0</v>
      </c>
      <c r="L36" s="321">
        <f>'§28(2)Nr.1bc und Nr.2'!L36</f>
        <v>0</v>
      </c>
      <c r="M36" s="321">
        <f>'§28(2)Nr.1bc und Nr.2'!M36</f>
        <v>84.579222000000001</v>
      </c>
      <c r="N36" s="321">
        <f>'§28(2)Nr.1bc und Nr.2'!N36</f>
        <v>0</v>
      </c>
      <c r="O36" s="321">
        <f>'§28(2)Nr.1bc und Nr.2'!O36</f>
        <v>84.579222000000001</v>
      </c>
      <c r="P36" s="321">
        <f>'§28(2)Nr.1bc und Nr.2'!P36</f>
        <v>0</v>
      </c>
      <c r="Q36" s="321">
        <f>'§28(2)Nr.1bc und Nr.2'!Q36</f>
        <v>0</v>
      </c>
      <c r="R36" s="321">
        <f>'§28(2)Nr.1bc und Nr.2'!R36</f>
        <v>0</v>
      </c>
      <c r="S36" s="321">
        <f>'§28(2)Nr.1bc und Nr.2'!S36</f>
        <v>0</v>
      </c>
      <c r="T36" s="321">
        <f>'§28(2)Nr.1bc und Nr.2'!T36</f>
        <v>0</v>
      </c>
      <c r="U36" s="321">
        <f>'§28(2)Nr.1bc und Nr.2'!U36</f>
        <v>0</v>
      </c>
      <c r="V36" s="141"/>
    </row>
    <row r="37" spans="2:23" ht="13.2">
      <c r="B37" s="133"/>
      <c r="C37" s="78"/>
      <c r="D37" s="78"/>
      <c r="E37" s="78" t="str">
        <f>'§28(2)Nr.1bc und Nr.2'!E37</f>
        <v>Q1 2025</v>
      </c>
      <c r="F37" s="239">
        <f>'§28(2)Nr.1bc und Nr.2'!F37</f>
        <v>63.66</v>
      </c>
      <c r="G37" s="237">
        <f>'§28(2)Nr.1bc und Nr.2'!G37</f>
        <v>0</v>
      </c>
      <c r="H37" s="237">
        <f>'§28(2)Nr.1bc und Nr.2'!H37</f>
        <v>0</v>
      </c>
      <c r="I37" s="237">
        <f>'§28(2)Nr.1bc und Nr.2'!I37</f>
        <v>0</v>
      </c>
      <c r="J37" s="237">
        <f>'§28(2)Nr.1bc und Nr.2'!J37</f>
        <v>0</v>
      </c>
      <c r="K37" s="237">
        <f>'§28(2)Nr.1bc und Nr.2'!K37</f>
        <v>0</v>
      </c>
      <c r="L37" s="237">
        <f>'§28(2)Nr.1bc und Nr.2'!L37</f>
        <v>0</v>
      </c>
      <c r="M37" s="237">
        <f>'§28(2)Nr.1bc und Nr.2'!M37</f>
        <v>63.66</v>
      </c>
      <c r="N37" s="237">
        <f>'§28(2)Nr.1bc und Nr.2'!N37</f>
        <v>63.66</v>
      </c>
      <c r="O37" s="237">
        <f>'§28(2)Nr.1bc und Nr.2'!O37</f>
        <v>0</v>
      </c>
      <c r="P37" s="237">
        <f>'§28(2)Nr.1bc und Nr.2'!P37</f>
        <v>0</v>
      </c>
      <c r="Q37" s="237">
        <f>'§28(2)Nr.1bc und Nr.2'!Q37</f>
        <v>0</v>
      </c>
      <c r="R37" s="237">
        <f>'§28(2)Nr.1bc und Nr.2'!R37</f>
        <v>0</v>
      </c>
      <c r="S37" s="237">
        <f>'§28(2)Nr.1bc und Nr.2'!S37</f>
        <v>0</v>
      </c>
      <c r="T37" s="237">
        <f>'§28(2)Nr.1bc und Nr.2'!T37</f>
        <v>0</v>
      </c>
      <c r="U37" s="237">
        <f>'§28(2)Nr.1bc und Nr.2'!U37</f>
        <v>0</v>
      </c>
      <c r="V37" s="141"/>
      <c r="W37" s="188"/>
    </row>
    <row r="38" spans="2:23" ht="12" hidden="1" customHeight="1">
      <c r="B38" s="133"/>
      <c r="C38" s="78" t="s">
        <v>308</v>
      </c>
      <c r="D38" s="78"/>
      <c r="E38" s="78" t="str">
        <f>'§28(2)Nr.1bc und Nr.2'!E38</f>
        <v>Q1 2026</v>
      </c>
      <c r="F38" s="317">
        <f>'§28(2)Nr.1bc und Nr.2'!F38</f>
        <v>0</v>
      </c>
      <c r="G38" s="321">
        <f>'§28(2)Nr.1bc und Nr.2'!G38</f>
        <v>0</v>
      </c>
      <c r="H38" s="321">
        <f>'§28(2)Nr.1bc und Nr.2'!H38</f>
        <v>0</v>
      </c>
      <c r="I38" s="321">
        <f>'§28(2)Nr.1bc und Nr.2'!I38</f>
        <v>0</v>
      </c>
      <c r="J38" s="321">
        <f>'§28(2)Nr.1bc und Nr.2'!J38</f>
        <v>0</v>
      </c>
      <c r="K38" s="321">
        <f>'§28(2)Nr.1bc und Nr.2'!K38</f>
        <v>0</v>
      </c>
      <c r="L38" s="321">
        <f>'§28(2)Nr.1bc und Nr.2'!L38</f>
        <v>0</v>
      </c>
      <c r="M38" s="321">
        <f>'§28(2)Nr.1bc und Nr.2'!M38</f>
        <v>0</v>
      </c>
      <c r="N38" s="321">
        <f>'§28(2)Nr.1bc und Nr.2'!N38</f>
        <v>0</v>
      </c>
      <c r="O38" s="321">
        <f>'§28(2)Nr.1bc und Nr.2'!O38</f>
        <v>0</v>
      </c>
      <c r="P38" s="321">
        <f>'§28(2)Nr.1bc und Nr.2'!P38</f>
        <v>0</v>
      </c>
      <c r="Q38" s="321">
        <f>'§28(2)Nr.1bc und Nr.2'!Q38</f>
        <v>0</v>
      </c>
      <c r="R38" s="321">
        <f>'§28(2)Nr.1bc und Nr.2'!R38</f>
        <v>0</v>
      </c>
      <c r="S38" s="321">
        <f>'§28(2)Nr.1bc und Nr.2'!S38</f>
        <v>0</v>
      </c>
      <c r="T38" s="321">
        <f>'§28(2)Nr.1bc und Nr.2'!T38</f>
        <v>0</v>
      </c>
      <c r="U38" s="321">
        <f>'§28(2)Nr.1bc und Nr.2'!U38</f>
        <v>0</v>
      </c>
      <c r="V38" s="141"/>
    </row>
    <row r="39" spans="2:23" ht="12" hidden="1" customHeight="1">
      <c r="B39" s="133"/>
      <c r="C39" s="78"/>
      <c r="D39" s="78"/>
      <c r="E39" s="78" t="str">
        <f>'§28(2)Nr.1bc und Nr.2'!E39</f>
        <v>Q1 2025</v>
      </c>
      <c r="F39" s="239">
        <f>'§28(2)Nr.1bc und Nr.2'!F39</f>
        <v>0</v>
      </c>
      <c r="G39" s="237">
        <f>'§28(2)Nr.1bc und Nr.2'!G39</f>
        <v>0</v>
      </c>
      <c r="H39" s="237">
        <f>'§28(2)Nr.1bc und Nr.2'!H39</f>
        <v>0</v>
      </c>
      <c r="I39" s="237">
        <f>'§28(2)Nr.1bc und Nr.2'!I39</f>
        <v>0</v>
      </c>
      <c r="J39" s="237">
        <f>'§28(2)Nr.1bc und Nr.2'!J39</f>
        <v>0</v>
      </c>
      <c r="K39" s="237">
        <f>'§28(2)Nr.1bc und Nr.2'!K39</f>
        <v>0</v>
      </c>
      <c r="L39" s="237">
        <f>'§28(2)Nr.1bc und Nr.2'!L39</f>
        <v>0</v>
      </c>
      <c r="M39" s="237">
        <f>'§28(2)Nr.1bc und Nr.2'!M39</f>
        <v>0</v>
      </c>
      <c r="N39" s="237">
        <f>'§28(2)Nr.1bc und Nr.2'!N39</f>
        <v>0</v>
      </c>
      <c r="O39" s="237">
        <f>'§28(2)Nr.1bc und Nr.2'!O39</f>
        <v>0</v>
      </c>
      <c r="P39" s="237">
        <f>'§28(2)Nr.1bc und Nr.2'!P39</f>
        <v>0</v>
      </c>
      <c r="Q39" s="237">
        <f>'§28(2)Nr.1bc und Nr.2'!Q39</f>
        <v>0</v>
      </c>
      <c r="R39" s="237">
        <f>'§28(2)Nr.1bc und Nr.2'!R39</f>
        <v>0</v>
      </c>
      <c r="S39" s="237">
        <f>'§28(2)Nr.1bc und Nr.2'!S39</f>
        <v>0</v>
      </c>
      <c r="T39" s="237">
        <f>'§28(2)Nr.1bc und Nr.2'!T39</f>
        <v>0</v>
      </c>
      <c r="U39" s="237">
        <f>'§28(2)Nr.1bc und Nr.2'!U39</f>
        <v>0</v>
      </c>
      <c r="V39" s="141"/>
    </row>
    <row r="40" spans="2:23" ht="12" hidden="1" customHeight="1">
      <c r="B40" s="133"/>
      <c r="C40" s="78" t="s">
        <v>331</v>
      </c>
      <c r="D40" s="78"/>
      <c r="E40" s="78" t="str">
        <f>'§28(2)Nr.1bc und Nr.2'!E40</f>
        <v>Q1 2026</v>
      </c>
      <c r="F40" s="317">
        <f>'§28(2)Nr.1bc und Nr.2'!F40</f>
        <v>0</v>
      </c>
      <c r="G40" s="321">
        <f>'§28(2)Nr.1bc und Nr.2'!G40</f>
        <v>0</v>
      </c>
      <c r="H40" s="321">
        <f>'§28(2)Nr.1bc und Nr.2'!H40</f>
        <v>0</v>
      </c>
      <c r="I40" s="321">
        <f>'§28(2)Nr.1bc und Nr.2'!I40</f>
        <v>0</v>
      </c>
      <c r="J40" s="321">
        <f>'§28(2)Nr.1bc und Nr.2'!J40</f>
        <v>0</v>
      </c>
      <c r="K40" s="321">
        <f>'§28(2)Nr.1bc und Nr.2'!K40</f>
        <v>0</v>
      </c>
      <c r="L40" s="321">
        <f>'§28(2)Nr.1bc und Nr.2'!L40</f>
        <v>0</v>
      </c>
      <c r="M40" s="321">
        <f>'§28(2)Nr.1bc und Nr.2'!M40</f>
        <v>0</v>
      </c>
      <c r="N40" s="321">
        <f>'§28(2)Nr.1bc und Nr.2'!N40</f>
        <v>0</v>
      </c>
      <c r="O40" s="321">
        <f>'§28(2)Nr.1bc und Nr.2'!O40</f>
        <v>0</v>
      </c>
      <c r="P40" s="321">
        <f>'§28(2)Nr.1bc und Nr.2'!P40</f>
        <v>0</v>
      </c>
      <c r="Q40" s="321">
        <f>'§28(2)Nr.1bc und Nr.2'!Q40</f>
        <v>0</v>
      </c>
      <c r="R40" s="321">
        <f>'§28(2)Nr.1bc und Nr.2'!R40</f>
        <v>0</v>
      </c>
      <c r="S40" s="321">
        <f>'§28(2)Nr.1bc und Nr.2'!S40</f>
        <v>0</v>
      </c>
      <c r="T40" s="321">
        <f>'§28(2)Nr.1bc und Nr.2'!T40</f>
        <v>0</v>
      </c>
      <c r="U40" s="321">
        <f>'§28(2)Nr.1bc und Nr.2'!U40</f>
        <v>0</v>
      </c>
      <c r="V40" s="141"/>
    </row>
    <row r="41" spans="2:23" ht="12" hidden="1" customHeight="1">
      <c r="B41" s="133"/>
      <c r="C41" s="78"/>
      <c r="D41" s="78"/>
      <c r="E41" s="78" t="str">
        <f>'§28(2)Nr.1bc und Nr.2'!E41</f>
        <v>Q1 2025</v>
      </c>
      <c r="F41" s="239">
        <f>'§28(2)Nr.1bc und Nr.2'!F41</f>
        <v>0</v>
      </c>
      <c r="G41" s="237">
        <f>'§28(2)Nr.1bc und Nr.2'!G41</f>
        <v>0</v>
      </c>
      <c r="H41" s="237">
        <f>'§28(2)Nr.1bc und Nr.2'!H41</f>
        <v>0</v>
      </c>
      <c r="I41" s="237">
        <f>'§28(2)Nr.1bc und Nr.2'!I41</f>
        <v>0</v>
      </c>
      <c r="J41" s="237">
        <f>'§28(2)Nr.1bc und Nr.2'!J41</f>
        <v>0</v>
      </c>
      <c r="K41" s="237">
        <f>'§28(2)Nr.1bc und Nr.2'!K41</f>
        <v>0</v>
      </c>
      <c r="L41" s="237">
        <f>'§28(2)Nr.1bc und Nr.2'!L41</f>
        <v>0</v>
      </c>
      <c r="M41" s="237">
        <f>'§28(2)Nr.1bc und Nr.2'!M41</f>
        <v>0</v>
      </c>
      <c r="N41" s="237">
        <f>'§28(2)Nr.1bc und Nr.2'!N41</f>
        <v>0</v>
      </c>
      <c r="O41" s="237">
        <f>'§28(2)Nr.1bc und Nr.2'!O41</f>
        <v>0</v>
      </c>
      <c r="P41" s="237">
        <f>'§28(2)Nr.1bc und Nr.2'!P41</f>
        <v>0</v>
      </c>
      <c r="Q41" s="237">
        <f>'§28(2)Nr.1bc und Nr.2'!Q41</f>
        <v>0</v>
      </c>
      <c r="R41" s="237">
        <f>'§28(2)Nr.1bc und Nr.2'!R41</f>
        <v>0</v>
      </c>
      <c r="S41" s="237">
        <f>'§28(2)Nr.1bc und Nr.2'!S41</f>
        <v>0</v>
      </c>
      <c r="T41" s="237">
        <f>'§28(2)Nr.1bc und Nr.2'!T41</f>
        <v>0</v>
      </c>
      <c r="U41" s="237">
        <f>'§28(2)Nr.1bc und Nr.2'!U41</f>
        <v>0</v>
      </c>
      <c r="V41" s="141"/>
    </row>
    <row r="42" spans="2:23" ht="12" customHeight="1">
      <c r="B42" s="133"/>
      <c r="C42" s="78" t="s">
        <v>309</v>
      </c>
      <c r="D42" s="78"/>
      <c r="E42" s="78" t="str">
        <f>'§28(2)Nr.1bc und Nr.2'!E42</f>
        <v>Q1 2026</v>
      </c>
      <c r="F42" s="317">
        <f>'§28(2)Nr.1bc und Nr.2'!F42</f>
        <v>19.570646400000001</v>
      </c>
      <c r="G42" s="321">
        <f>'§28(2)Nr.1bc und Nr.2'!G42</f>
        <v>0</v>
      </c>
      <c r="H42" s="321">
        <f>'§28(2)Nr.1bc und Nr.2'!H42</f>
        <v>0</v>
      </c>
      <c r="I42" s="321">
        <f>'§28(2)Nr.1bc und Nr.2'!I42</f>
        <v>0</v>
      </c>
      <c r="J42" s="321">
        <f>'§28(2)Nr.1bc und Nr.2'!J42</f>
        <v>0</v>
      </c>
      <c r="K42" s="321">
        <f>'§28(2)Nr.1bc und Nr.2'!K42</f>
        <v>0</v>
      </c>
      <c r="L42" s="321">
        <f>'§28(2)Nr.1bc und Nr.2'!L42</f>
        <v>0</v>
      </c>
      <c r="M42" s="321">
        <f>'§28(2)Nr.1bc und Nr.2'!M42</f>
        <v>19.570646400000001</v>
      </c>
      <c r="N42" s="321">
        <f>'§28(2)Nr.1bc und Nr.2'!N42</f>
        <v>19.570646400000001</v>
      </c>
      <c r="O42" s="321">
        <f>'§28(2)Nr.1bc und Nr.2'!O42</f>
        <v>0</v>
      </c>
      <c r="P42" s="321">
        <f>'§28(2)Nr.1bc und Nr.2'!P42</f>
        <v>0</v>
      </c>
      <c r="Q42" s="321">
        <f>'§28(2)Nr.1bc und Nr.2'!Q42</f>
        <v>0</v>
      </c>
      <c r="R42" s="321">
        <f>'§28(2)Nr.1bc und Nr.2'!R42</f>
        <v>0</v>
      </c>
      <c r="S42" s="321">
        <f>'§28(2)Nr.1bc und Nr.2'!S42</f>
        <v>0</v>
      </c>
      <c r="T42" s="321">
        <f>'§28(2)Nr.1bc und Nr.2'!T42</f>
        <v>0</v>
      </c>
      <c r="U42" s="321">
        <f>'§28(2)Nr.1bc und Nr.2'!U42</f>
        <v>0</v>
      </c>
      <c r="V42" s="141"/>
    </row>
    <row r="43" spans="2:23" ht="12" customHeight="1">
      <c r="B43" s="133"/>
      <c r="C43" s="78"/>
      <c r="D43" s="78"/>
      <c r="E43" s="78" t="str">
        <f>'§28(2)Nr.1bc und Nr.2'!E43</f>
        <v>Q1 2025</v>
      </c>
      <c r="F43" s="239">
        <f>'§28(2)Nr.1bc und Nr.2'!F43</f>
        <v>19.570646400000001</v>
      </c>
      <c r="G43" s="237">
        <f>'§28(2)Nr.1bc und Nr.2'!G43</f>
        <v>0</v>
      </c>
      <c r="H43" s="237">
        <f>'§28(2)Nr.1bc und Nr.2'!H43</f>
        <v>0</v>
      </c>
      <c r="I43" s="237">
        <f>'§28(2)Nr.1bc und Nr.2'!I43</f>
        <v>0</v>
      </c>
      <c r="J43" s="237">
        <f>'§28(2)Nr.1bc und Nr.2'!J43</f>
        <v>0</v>
      </c>
      <c r="K43" s="237">
        <f>'§28(2)Nr.1bc und Nr.2'!K43</f>
        <v>0</v>
      </c>
      <c r="L43" s="237">
        <f>'§28(2)Nr.1bc und Nr.2'!L43</f>
        <v>0</v>
      </c>
      <c r="M43" s="237">
        <f>'§28(2)Nr.1bc und Nr.2'!M43</f>
        <v>19.570646400000001</v>
      </c>
      <c r="N43" s="237">
        <f>'§28(2)Nr.1bc und Nr.2'!N43</f>
        <v>19.570646400000001</v>
      </c>
      <c r="O43" s="237">
        <f>'§28(2)Nr.1bc und Nr.2'!O43</f>
        <v>0</v>
      </c>
      <c r="P43" s="237">
        <f>'§28(2)Nr.1bc und Nr.2'!P43</f>
        <v>0</v>
      </c>
      <c r="Q43" s="237">
        <f>'§28(2)Nr.1bc und Nr.2'!Q43</f>
        <v>0</v>
      </c>
      <c r="R43" s="237">
        <f>'§28(2)Nr.1bc und Nr.2'!R43</f>
        <v>0</v>
      </c>
      <c r="S43" s="237">
        <f>'§28(2)Nr.1bc und Nr.2'!S43</f>
        <v>0</v>
      </c>
      <c r="T43" s="237">
        <f>'§28(2)Nr.1bc und Nr.2'!T43</f>
        <v>0</v>
      </c>
      <c r="U43" s="237">
        <f>'§28(2)Nr.1bc und Nr.2'!U43</f>
        <v>0</v>
      </c>
      <c r="V43" s="141"/>
    </row>
    <row r="44" spans="2:23" ht="12" hidden="1" customHeight="1">
      <c r="B44" s="133"/>
      <c r="C44" s="78" t="s">
        <v>191</v>
      </c>
      <c r="D44" s="78"/>
      <c r="E44" s="78" t="str">
        <f>'§28(2)Nr.1bc und Nr.2'!E44</f>
        <v>Q1 2026</v>
      </c>
      <c r="F44" s="317">
        <f>'§28(2)Nr.1bc und Nr.2'!F44</f>
        <v>0</v>
      </c>
      <c r="G44" s="321">
        <f>'§28(2)Nr.1bc und Nr.2'!G44</f>
        <v>0</v>
      </c>
      <c r="H44" s="321">
        <f>'§28(2)Nr.1bc und Nr.2'!H44</f>
        <v>0</v>
      </c>
      <c r="I44" s="321">
        <f>'§28(2)Nr.1bc und Nr.2'!I44</f>
        <v>0</v>
      </c>
      <c r="J44" s="321">
        <f>'§28(2)Nr.1bc und Nr.2'!J44</f>
        <v>0</v>
      </c>
      <c r="K44" s="321">
        <f>'§28(2)Nr.1bc und Nr.2'!K44</f>
        <v>0</v>
      </c>
      <c r="L44" s="321">
        <f>'§28(2)Nr.1bc und Nr.2'!L44</f>
        <v>0</v>
      </c>
      <c r="M44" s="321">
        <f>'§28(2)Nr.1bc und Nr.2'!M44</f>
        <v>0</v>
      </c>
      <c r="N44" s="321">
        <f>'§28(2)Nr.1bc und Nr.2'!N44</f>
        <v>0</v>
      </c>
      <c r="O44" s="321">
        <f>'§28(2)Nr.1bc und Nr.2'!O44</f>
        <v>0</v>
      </c>
      <c r="P44" s="321">
        <f>'§28(2)Nr.1bc und Nr.2'!P44</f>
        <v>0</v>
      </c>
      <c r="Q44" s="321">
        <f>'§28(2)Nr.1bc und Nr.2'!Q44</f>
        <v>0</v>
      </c>
      <c r="R44" s="321">
        <f>'§28(2)Nr.1bc und Nr.2'!R44</f>
        <v>0</v>
      </c>
      <c r="S44" s="321">
        <f>'§28(2)Nr.1bc und Nr.2'!S44</f>
        <v>0</v>
      </c>
      <c r="T44" s="321">
        <f>'§28(2)Nr.1bc und Nr.2'!T44</f>
        <v>0</v>
      </c>
      <c r="U44" s="321">
        <f>'§28(2)Nr.1bc und Nr.2'!U44</f>
        <v>0</v>
      </c>
      <c r="V44" s="141"/>
    </row>
    <row r="45" spans="2:23" ht="12" hidden="1" customHeight="1">
      <c r="B45" s="133"/>
      <c r="C45" s="78"/>
      <c r="D45" s="78"/>
      <c r="E45" s="78" t="str">
        <f>'§28(2)Nr.1bc und Nr.2'!E45</f>
        <v>Q1 2025</v>
      </c>
      <c r="F45" s="239">
        <f>'§28(2)Nr.1bc und Nr.2'!F45</f>
        <v>0</v>
      </c>
      <c r="G45" s="237">
        <f>'§28(2)Nr.1bc und Nr.2'!G45</f>
        <v>0</v>
      </c>
      <c r="H45" s="237">
        <f>'§28(2)Nr.1bc und Nr.2'!H45</f>
        <v>0</v>
      </c>
      <c r="I45" s="237">
        <f>'§28(2)Nr.1bc und Nr.2'!I45</f>
        <v>0</v>
      </c>
      <c r="J45" s="237">
        <f>'§28(2)Nr.1bc und Nr.2'!J45</f>
        <v>0</v>
      </c>
      <c r="K45" s="237">
        <f>'§28(2)Nr.1bc und Nr.2'!K45</f>
        <v>0</v>
      </c>
      <c r="L45" s="237">
        <f>'§28(2)Nr.1bc und Nr.2'!L45</f>
        <v>0</v>
      </c>
      <c r="M45" s="237">
        <f>'§28(2)Nr.1bc und Nr.2'!M45</f>
        <v>0</v>
      </c>
      <c r="N45" s="237">
        <f>'§28(2)Nr.1bc und Nr.2'!N45</f>
        <v>0</v>
      </c>
      <c r="O45" s="237">
        <f>'§28(2)Nr.1bc und Nr.2'!O45</f>
        <v>0</v>
      </c>
      <c r="P45" s="237">
        <f>'§28(2)Nr.1bc und Nr.2'!P45</f>
        <v>0</v>
      </c>
      <c r="Q45" s="237">
        <f>'§28(2)Nr.1bc und Nr.2'!Q45</f>
        <v>0</v>
      </c>
      <c r="R45" s="237">
        <f>'§28(2)Nr.1bc und Nr.2'!R45</f>
        <v>0</v>
      </c>
      <c r="S45" s="237">
        <f>'§28(2)Nr.1bc und Nr.2'!S45</f>
        <v>0</v>
      </c>
      <c r="T45" s="237">
        <f>'§28(2)Nr.1bc und Nr.2'!T45</f>
        <v>0</v>
      </c>
      <c r="U45" s="237">
        <f>'§28(2)Nr.1bc und Nr.2'!U45</f>
        <v>0</v>
      </c>
      <c r="V45" s="141"/>
    </row>
    <row r="46" spans="2:23" ht="12" customHeight="1">
      <c r="B46" s="133"/>
      <c r="C46" s="78" t="s">
        <v>320</v>
      </c>
      <c r="D46" s="78"/>
      <c r="E46" s="78" t="str">
        <f>'§28(2)Nr.1bc und Nr.2'!E46</f>
        <v>Q1 2026</v>
      </c>
      <c r="F46" s="317">
        <f>'§28(2)Nr.1bc und Nr.2'!F46</f>
        <v>764.62751833000004</v>
      </c>
      <c r="G46" s="321">
        <f>'§28(2)Nr.1bc und Nr.2'!G46</f>
        <v>155.3142</v>
      </c>
      <c r="H46" s="321">
        <f>'§28(2)Nr.1bc und Nr.2'!H46</f>
        <v>0</v>
      </c>
      <c r="I46" s="321">
        <f>'§28(2)Nr.1bc und Nr.2'!I46</f>
        <v>0</v>
      </c>
      <c r="J46" s="321">
        <f>'§28(2)Nr.1bc und Nr.2'!J46</f>
        <v>155.3142</v>
      </c>
      <c r="K46" s="321">
        <f>'§28(2)Nr.1bc und Nr.2'!K46</f>
        <v>0</v>
      </c>
      <c r="L46" s="321">
        <f>'§28(2)Nr.1bc und Nr.2'!L46</f>
        <v>0</v>
      </c>
      <c r="M46" s="321">
        <f>'§28(2)Nr.1bc und Nr.2'!M46</f>
        <v>609.31331833000002</v>
      </c>
      <c r="N46" s="321">
        <f>'§28(2)Nr.1bc und Nr.2'!N46</f>
        <v>266.29444933000002</v>
      </c>
      <c r="O46" s="321">
        <f>'§28(2)Nr.1bc und Nr.2'!O46</f>
        <v>113.2938</v>
      </c>
      <c r="P46" s="321">
        <f>'§28(2)Nr.1bc und Nr.2'!P46</f>
        <v>10.02</v>
      </c>
      <c r="Q46" s="321">
        <f>'§28(2)Nr.1bc und Nr.2'!Q46</f>
        <v>219.70506900000001</v>
      </c>
      <c r="R46" s="321">
        <f>'§28(2)Nr.1bc und Nr.2'!R46</f>
        <v>0</v>
      </c>
      <c r="S46" s="321">
        <f>'§28(2)Nr.1bc und Nr.2'!S46</f>
        <v>0</v>
      </c>
      <c r="T46" s="321">
        <f>'§28(2)Nr.1bc und Nr.2'!T46</f>
        <v>0</v>
      </c>
      <c r="U46" s="321">
        <f>'§28(2)Nr.1bc und Nr.2'!U46</f>
        <v>0</v>
      </c>
      <c r="V46" s="141"/>
    </row>
    <row r="47" spans="2:23" ht="12" customHeight="1">
      <c r="B47" s="133"/>
      <c r="C47" s="78"/>
      <c r="D47" s="78"/>
      <c r="E47" s="78" t="str">
        <f>'§28(2)Nr.1bc und Nr.2'!E47</f>
        <v>Q1 2025</v>
      </c>
      <c r="F47" s="239">
        <f>'§28(2)Nr.1bc und Nr.2'!F47</f>
        <v>754.49144899999999</v>
      </c>
      <c r="G47" s="237">
        <f>'§28(2)Nr.1bc und Nr.2'!G47</f>
        <v>260.27208000000002</v>
      </c>
      <c r="H47" s="237">
        <f>'§28(2)Nr.1bc und Nr.2'!H47</f>
        <v>0</v>
      </c>
      <c r="I47" s="237">
        <f>'§28(2)Nr.1bc und Nr.2'!I47</f>
        <v>0</v>
      </c>
      <c r="J47" s="237">
        <f>'§28(2)Nr.1bc und Nr.2'!J47</f>
        <v>260.27208000000002</v>
      </c>
      <c r="K47" s="237">
        <f>'§28(2)Nr.1bc und Nr.2'!K47</f>
        <v>0</v>
      </c>
      <c r="L47" s="237">
        <f>'§28(2)Nr.1bc und Nr.2'!L47</f>
        <v>0</v>
      </c>
      <c r="M47" s="237">
        <f>'§28(2)Nr.1bc und Nr.2'!M47</f>
        <v>494.21936899999997</v>
      </c>
      <c r="N47" s="237">
        <f>'§28(2)Nr.1bc und Nr.2'!N47</f>
        <v>187.304</v>
      </c>
      <c r="O47" s="237">
        <f>'§28(2)Nr.1bc und Nr.2'!O47</f>
        <v>107.9903</v>
      </c>
      <c r="P47" s="237">
        <f>'§28(2)Nr.1bc und Nr.2'!P47</f>
        <v>0</v>
      </c>
      <c r="Q47" s="237">
        <f>'§28(2)Nr.1bc und Nr.2'!Q47</f>
        <v>198.92506900000001</v>
      </c>
      <c r="R47" s="237">
        <f>'§28(2)Nr.1bc und Nr.2'!R47</f>
        <v>0</v>
      </c>
      <c r="S47" s="237">
        <f>'§28(2)Nr.1bc und Nr.2'!S47</f>
        <v>0</v>
      </c>
      <c r="T47" s="237">
        <f>'§28(2)Nr.1bc und Nr.2'!T47</f>
        <v>0</v>
      </c>
      <c r="U47" s="237">
        <f>'§28(2)Nr.1bc und Nr.2'!U47</f>
        <v>0</v>
      </c>
      <c r="V47" s="141"/>
    </row>
    <row r="48" spans="2:23" ht="12" customHeight="1">
      <c r="B48" s="133"/>
      <c r="C48" s="78" t="s">
        <v>306</v>
      </c>
      <c r="D48" s="78"/>
      <c r="E48" s="78" t="str">
        <f>'§28(2)Nr.1bc und Nr.2'!E48</f>
        <v>Q1 2026</v>
      </c>
      <c r="F48" s="317">
        <f>'§28(2)Nr.1bc und Nr.2'!F48</f>
        <v>212.81225000000001</v>
      </c>
      <c r="G48" s="321">
        <f>'§28(2)Nr.1bc und Nr.2'!G48</f>
        <v>0</v>
      </c>
      <c r="H48" s="321">
        <f>'§28(2)Nr.1bc und Nr.2'!H48</f>
        <v>0</v>
      </c>
      <c r="I48" s="321">
        <f>'§28(2)Nr.1bc und Nr.2'!I48</f>
        <v>0</v>
      </c>
      <c r="J48" s="321">
        <f>'§28(2)Nr.1bc und Nr.2'!J48</f>
        <v>0</v>
      </c>
      <c r="K48" s="321">
        <f>'§28(2)Nr.1bc und Nr.2'!K48</f>
        <v>0</v>
      </c>
      <c r="L48" s="321">
        <f>'§28(2)Nr.1bc und Nr.2'!L48</f>
        <v>0</v>
      </c>
      <c r="M48" s="321">
        <f>'§28(2)Nr.1bc und Nr.2'!M48</f>
        <v>212.81225000000001</v>
      </c>
      <c r="N48" s="321">
        <f>'§28(2)Nr.1bc und Nr.2'!N48</f>
        <v>24.298500000000001</v>
      </c>
      <c r="O48" s="321">
        <f>'§28(2)Nr.1bc und Nr.2'!O48</f>
        <v>129.4145</v>
      </c>
      <c r="P48" s="321">
        <f>'§28(2)Nr.1bc und Nr.2'!P48</f>
        <v>0</v>
      </c>
      <c r="Q48" s="321">
        <f>'§28(2)Nr.1bc und Nr.2'!Q48</f>
        <v>59.099249999999998</v>
      </c>
      <c r="R48" s="321">
        <f>'§28(2)Nr.1bc und Nr.2'!R48</f>
        <v>0</v>
      </c>
      <c r="S48" s="321">
        <f>'§28(2)Nr.1bc und Nr.2'!S48</f>
        <v>0</v>
      </c>
      <c r="T48" s="321">
        <f>'§28(2)Nr.1bc und Nr.2'!T48</f>
        <v>0</v>
      </c>
      <c r="U48" s="321">
        <f>'§28(2)Nr.1bc und Nr.2'!U48</f>
        <v>0</v>
      </c>
      <c r="V48" s="141"/>
    </row>
    <row r="49" spans="2:22" ht="12" customHeight="1">
      <c r="B49" s="133"/>
      <c r="C49" s="78"/>
      <c r="D49" s="78"/>
      <c r="E49" s="78" t="str">
        <f>'§28(2)Nr.1bc und Nr.2'!E49</f>
        <v>Q1 2025</v>
      </c>
      <c r="F49" s="239">
        <f>'§28(2)Nr.1bc und Nr.2'!F49</f>
        <v>197.78075000000001</v>
      </c>
      <c r="G49" s="237">
        <f>'§28(2)Nr.1bc und Nr.2'!G49</f>
        <v>0</v>
      </c>
      <c r="H49" s="237">
        <f>'§28(2)Nr.1bc und Nr.2'!H49</f>
        <v>0</v>
      </c>
      <c r="I49" s="237">
        <f>'§28(2)Nr.1bc und Nr.2'!I49</f>
        <v>0</v>
      </c>
      <c r="J49" s="237">
        <f>'§28(2)Nr.1bc und Nr.2'!J49</f>
        <v>0</v>
      </c>
      <c r="K49" s="237">
        <f>'§28(2)Nr.1bc und Nr.2'!K49</f>
        <v>0</v>
      </c>
      <c r="L49" s="237">
        <f>'§28(2)Nr.1bc und Nr.2'!L49</f>
        <v>0</v>
      </c>
      <c r="M49" s="237">
        <f>'§28(2)Nr.1bc und Nr.2'!M49</f>
        <v>197.78075000000001</v>
      </c>
      <c r="N49" s="237">
        <f>'§28(2)Nr.1bc und Nr.2'!N49</f>
        <v>24.3</v>
      </c>
      <c r="O49" s="237">
        <f>'§28(2)Nr.1bc und Nr.2'!O49</f>
        <v>77.009</v>
      </c>
      <c r="P49" s="237">
        <f>'§28(2)Nr.1bc und Nr.2'!P49</f>
        <v>0</v>
      </c>
      <c r="Q49" s="237">
        <f>'§28(2)Nr.1bc und Nr.2'!Q49</f>
        <v>96.47175</v>
      </c>
      <c r="R49" s="237">
        <f>'§28(2)Nr.1bc und Nr.2'!R49</f>
        <v>0</v>
      </c>
      <c r="S49" s="237">
        <f>'§28(2)Nr.1bc und Nr.2'!S49</f>
        <v>0</v>
      </c>
      <c r="T49" s="237">
        <f>'§28(2)Nr.1bc und Nr.2'!T49</f>
        <v>0</v>
      </c>
      <c r="U49" s="237">
        <f>'§28(2)Nr.1bc und Nr.2'!U49</f>
        <v>0</v>
      </c>
      <c r="V49" s="141"/>
    </row>
    <row r="50" spans="2:22" ht="12" customHeight="1">
      <c r="B50" s="133"/>
      <c r="C50" s="78" t="s">
        <v>321</v>
      </c>
      <c r="D50" s="78"/>
      <c r="E50" s="78" t="str">
        <f>'§28(2)Nr.1bc und Nr.2'!E50</f>
        <v>Q1 2026</v>
      </c>
      <c r="F50" s="317">
        <f>'§28(2)Nr.1bc und Nr.2'!F50</f>
        <v>1392.9098486</v>
      </c>
      <c r="G50" s="321">
        <f>'§28(2)Nr.1bc und Nr.2'!G50</f>
        <v>0</v>
      </c>
      <c r="H50" s="321">
        <f>'§28(2)Nr.1bc und Nr.2'!H50</f>
        <v>0</v>
      </c>
      <c r="I50" s="321">
        <f>'§28(2)Nr.1bc und Nr.2'!I50</f>
        <v>0</v>
      </c>
      <c r="J50" s="321">
        <f>'§28(2)Nr.1bc und Nr.2'!J50</f>
        <v>0</v>
      </c>
      <c r="K50" s="321">
        <f>'§28(2)Nr.1bc und Nr.2'!K50</f>
        <v>0</v>
      </c>
      <c r="L50" s="321">
        <f>'§28(2)Nr.1bc und Nr.2'!L50</f>
        <v>0</v>
      </c>
      <c r="M50" s="321">
        <f>'§28(2)Nr.1bc und Nr.2'!M50</f>
        <v>1392.9098486</v>
      </c>
      <c r="N50" s="321">
        <f>'§28(2)Nr.1bc und Nr.2'!N50</f>
        <v>605.60796648999997</v>
      </c>
      <c r="O50" s="321">
        <f>'§28(2)Nr.1bc und Nr.2'!O50</f>
        <v>294.99122425000002</v>
      </c>
      <c r="P50" s="321">
        <f>'§28(2)Nr.1bc und Nr.2'!P50</f>
        <v>0</v>
      </c>
      <c r="Q50" s="321">
        <f>'§28(2)Nr.1bc und Nr.2'!Q50</f>
        <v>492.31065785999999</v>
      </c>
      <c r="R50" s="321">
        <f>'§28(2)Nr.1bc und Nr.2'!R50</f>
        <v>0</v>
      </c>
      <c r="S50" s="321">
        <f>'§28(2)Nr.1bc und Nr.2'!S50</f>
        <v>0</v>
      </c>
      <c r="T50" s="321">
        <f>'§28(2)Nr.1bc und Nr.2'!T50</f>
        <v>0</v>
      </c>
      <c r="U50" s="321">
        <f>'§28(2)Nr.1bc und Nr.2'!U50</f>
        <v>0</v>
      </c>
      <c r="V50" s="141"/>
    </row>
    <row r="51" spans="2:22" ht="12" customHeight="1">
      <c r="B51" s="133"/>
      <c r="C51" s="78"/>
      <c r="D51" s="78"/>
      <c r="E51" s="78" t="str">
        <f>'§28(2)Nr.1bc und Nr.2'!E51</f>
        <v>Q1 2025</v>
      </c>
      <c r="F51" s="239">
        <f>'§28(2)Nr.1bc und Nr.2'!F51</f>
        <v>1342.0823432499999</v>
      </c>
      <c r="G51" s="237">
        <f>'§28(2)Nr.1bc und Nr.2'!G51</f>
        <v>0</v>
      </c>
      <c r="H51" s="237">
        <f>'§28(2)Nr.1bc und Nr.2'!H51</f>
        <v>0</v>
      </c>
      <c r="I51" s="237">
        <f>'§28(2)Nr.1bc und Nr.2'!I51</f>
        <v>0</v>
      </c>
      <c r="J51" s="237">
        <f>'§28(2)Nr.1bc und Nr.2'!J51</f>
        <v>0</v>
      </c>
      <c r="K51" s="237">
        <f>'§28(2)Nr.1bc und Nr.2'!K51</f>
        <v>0</v>
      </c>
      <c r="L51" s="237">
        <f>'§28(2)Nr.1bc und Nr.2'!L51</f>
        <v>0</v>
      </c>
      <c r="M51" s="237">
        <f>'§28(2)Nr.1bc und Nr.2'!M51</f>
        <v>1342.0823432499999</v>
      </c>
      <c r="N51" s="237">
        <f>'§28(2)Nr.1bc und Nr.2'!N51</f>
        <v>480.00793199999998</v>
      </c>
      <c r="O51" s="237">
        <f>'§28(2)Nr.1bc und Nr.2'!O51</f>
        <v>347.74747500000001</v>
      </c>
      <c r="P51" s="237">
        <f>'§28(2)Nr.1bc und Nr.2'!P51</f>
        <v>0</v>
      </c>
      <c r="Q51" s="237">
        <f>'§28(2)Nr.1bc und Nr.2'!Q51</f>
        <v>514.32693625000002</v>
      </c>
      <c r="R51" s="237">
        <f>'§28(2)Nr.1bc und Nr.2'!R51</f>
        <v>0</v>
      </c>
      <c r="S51" s="237">
        <f>'§28(2)Nr.1bc und Nr.2'!S51</f>
        <v>0</v>
      </c>
      <c r="T51" s="237">
        <f>'§28(2)Nr.1bc und Nr.2'!T51</f>
        <v>0</v>
      </c>
      <c r="U51" s="237">
        <f>'§28(2)Nr.1bc und Nr.2'!U51</f>
        <v>0</v>
      </c>
      <c r="V51" s="141"/>
    </row>
    <row r="52" spans="2:22" ht="12" hidden="1" customHeight="1">
      <c r="B52" s="133"/>
      <c r="C52" s="78" t="s">
        <v>135</v>
      </c>
      <c r="D52" s="78"/>
      <c r="E52" s="78" t="str">
        <f>'§28(2)Nr.1bc und Nr.2'!E52</f>
        <v>Q1 2026</v>
      </c>
      <c r="F52" s="317">
        <f>'§28(2)Nr.1bc und Nr.2'!F52</f>
        <v>0</v>
      </c>
      <c r="G52" s="321">
        <f>'§28(2)Nr.1bc und Nr.2'!G52</f>
        <v>0</v>
      </c>
      <c r="H52" s="321">
        <f>'§28(2)Nr.1bc und Nr.2'!H52</f>
        <v>0</v>
      </c>
      <c r="I52" s="321">
        <f>'§28(2)Nr.1bc und Nr.2'!I52</f>
        <v>0</v>
      </c>
      <c r="J52" s="321">
        <f>'§28(2)Nr.1bc und Nr.2'!J52</f>
        <v>0</v>
      </c>
      <c r="K52" s="321">
        <f>'§28(2)Nr.1bc und Nr.2'!K52</f>
        <v>0</v>
      </c>
      <c r="L52" s="321">
        <f>'§28(2)Nr.1bc und Nr.2'!L52</f>
        <v>0</v>
      </c>
      <c r="M52" s="321">
        <f>'§28(2)Nr.1bc und Nr.2'!M52</f>
        <v>0</v>
      </c>
      <c r="N52" s="321">
        <f>'§28(2)Nr.1bc und Nr.2'!N52</f>
        <v>0</v>
      </c>
      <c r="O52" s="321">
        <f>'§28(2)Nr.1bc und Nr.2'!O52</f>
        <v>0</v>
      </c>
      <c r="P52" s="321">
        <f>'§28(2)Nr.1bc und Nr.2'!P52</f>
        <v>0</v>
      </c>
      <c r="Q52" s="321">
        <f>'§28(2)Nr.1bc und Nr.2'!Q52</f>
        <v>0</v>
      </c>
      <c r="R52" s="321">
        <f>'§28(2)Nr.1bc und Nr.2'!R52</f>
        <v>0</v>
      </c>
      <c r="S52" s="321">
        <f>'§28(2)Nr.1bc und Nr.2'!S52</f>
        <v>0</v>
      </c>
      <c r="T52" s="321">
        <f>'§28(2)Nr.1bc und Nr.2'!T52</f>
        <v>0</v>
      </c>
      <c r="U52" s="321">
        <f>'§28(2)Nr.1bc und Nr.2'!U52</f>
        <v>0</v>
      </c>
      <c r="V52" s="141"/>
    </row>
    <row r="53" spans="2:22" ht="12" hidden="1" customHeight="1">
      <c r="B53" s="133"/>
      <c r="C53" s="78"/>
      <c r="D53" s="78"/>
      <c r="E53" s="78" t="str">
        <f>'§28(2)Nr.1bc und Nr.2'!E53</f>
        <v>Q1 2025</v>
      </c>
      <c r="F53" s="239">
        <f>'§28(2)Nr.1bc und Nr.2'!F53</f>
        <v>0</v>
      </c>
      <c r="G53" s="237">
        <f>'§28(2)Nr.1bc und Nr.2'!G53</f>
        <v>0</v>
      </c>
      <c r="H53" s="237">
        <f>'§28(2)Nr.1bc und Nr.2'!H53</f>
        <v>0</v>
      </c>
      <c r="I53" s="237">
        <f>'§28(2)Nr.1bc und Nr.2'!I53</f>
        <v>0</v>
      </c>
      <c r="J53" s="237">
        <f>'§28(2)Nr.1bc und Nr.2'!J53</f>
        <v>0</v>
      </c>
      <c r="K53" s="237">
        <f>'§28(2)Nr.1bc und Nr.2'!K53</f>
        <v>0</v>
      </c>
      <c r="L53" s="237">
        <f>'§28(2)Nr.1bc und Nr.2'!L53</f>
        <v>0</v>
      </c>
      <c r="M53" s="237">
        <f>'§28(2)Nr.1bc und Nr.2'!M53</f>
        <v>0</v>
      </c>
      <c r="N53" s="237">
        <f>'§28(2)Nr.1bc und Nr.2'!N53</f>
        <v>0</v>
      </c>
      <c r="O53" s="237">
        <f>'§28(2)Nr.1bc und Nr.2'!O53</f>
        <v>0</v>
      </c>
      <c r="P53" s="237">
        <f>'§28(2)Nr.1bc und Nr.2'!P53</f>
        <v>0</v>
      </c>
      <c r="Q53" s="237">
        <f>'§28(2)Nr.1bc und Nr.2'!Q53</f>
        <v>0</v>
      </c>
      <c r="R53" s="237">
        <f>'§28(2)Nr.1bc und Nr.2'!R53</f>
        <v>0</v>
      </c>
      <c r="S53" s="237">
        <f>'§28(2)Nr.1bc und Nr.2'!S53</f>
        <v>0</v>
      </c>
      <c r="T53" s="237">
        <f>'§28(2)Nr.1bc und Nr.2'!T53</f>
        <v>0</v>
      </c>
      <c r="U53" s="237">
        <f>'§28(2)Nr.1bc und Nr.2'!U53</f>
        <v>0</v>
      </c>
      <c r="V53" s="141"/>
    </row>
    <row r="54" spans="2:22" ht="12" customHeight="1">
      <c r="B54" s="133"/>
      <c r="C54" s="78" t="s">
        <v>322</v>
      </c>
      <c r="D54" s="78"/>
      <c r="E54" s="78" t="str">
        <f>'§28(2)Nr.1bc und Nr.2'!E54</f>
        <v>Q1 2026</v>
      </c>
      <c r="F54" s="317">
        <f>'§28(2)Nr.1bc und Nr.2'!F54</f>
        <v>28.858750000000001</v>
      </c>
      <c r="G54" s="321">
        <f>'§28(2)Nr.1bc und Nr.2'!G54</f>
        <v>0</v>
      </c>
      <c r="H54" s="321">
        <f>'§28(2)Nr.1bc und Nr.2'!H54</f>
        <v>0</v>
      </c>
      <c r="I54" s="321">
        <f>'§28(2)Nr.1bc und Nr.2'!I54</f>
        <v>0</v>
      </c>
      <c r="J54" s="321">
        <f>'§28(2)Nr.1bc und Nr.2'!J54</f>
        <v>0</v>
      </c>
      <c r="K54" s="321">
        <f>'§28(2)Nr.1bc und Nr.2'!K54</f>
        <v>0</v>
      </c>
      <c r="L54" s="321">
        <f>'§28(2)Nr.1bc und Nr.2'!L54</f>
        <v>0</v>
      </c>
      <c r="M54" s="321">
        <f>'§28(2)Nr.1bc und Nr.2'!M54</f>
        <v>28.858750000000001</v>
      </c>
      <c r="N54" s="321">
        <f>'§28(2)Nr.1bc und Nr.2'!N54</f>
        <v>28.858750000000001</v>
      </c>
      <c r="O54" s="321">
        <f>'§28(2)Nr.1bc und Nr.2'!O54</f>
        <v>0</v>
      </c>
      <c r="P54" s="321">
        <f>'§28(2)Nr.1bc und Nr.2'!P54</f>
        <v>0</v>
      </c>
      <c r="Q54" s="321">
        <f>'§28(2)Nr.1bc und Nr.2'!Q54</f>
        <v>0</v>
      </c>
      <c r="R54" s="321">
        <f>'§28(2)Nr.1bc und Nr.2'!R54</f>
        <v>0</v>
      </c>
      <c r="S54" s="321">
        <f>'§28(2)Nr.1bc und Nr.2'!S54</f>
        <v>0</v>
      </c>
      <c r="T54" s="321">
        <f>'§28(2)Nr.1bc und Nr.2'!T54</f>
        <v>0</v>
      </c>
      <c r="U54" s="321">
        <f>'§28(2)Nr.1bc und Nr.2'!U54</f>
        <v>0</v>
      </c>
      <c r="V54" s="141"/>
    </row>
    <row r="55" spans="2:22" ht="12" customHeight="1">
      <c r="B55" s="133"/>
      <c r="C55" s="78"/>
      <c r="D55" s="78"/>
      <c r="E55" s="78" t="str">
        <f>'§28(2)Nr.1bc und Nr.2'!E55</f>
        <v>Q1 2025</v>
      </c>
      <c r="F55" s="239">
        <f>'§28(2)Nr.1bc und Nr.2'!F55</f>
        <v>80.493437999999998</v>
      </c>
      <c r="G55" s="237">
        <f>'§28(2)Nr.1bc und Nr.2'!G55</f>
        <v>0</v>
      </c>
      <c r="H55" s="237">
        <f>'§28(2)Nr.1bc und Nr.2'!H55</f>
        <v>0</v>
      </c>
      <c r="I55" s="237">
        <f>'§28(2)Nr.1bc und Nr.2'!I55</f>
        <v>0</v>
      </c>
      <c r="J55" s="237">
        <f>'§28(2)Nr.1bc und Nr.2'!J55</f>
        <v>0</v>
      </c>
      <c r="K55" s="237">
        <f>'§28(2)Nr.1bc und Nr.2'!K55</f>
        <v>0</v>
      </c>
      <c r="L55" s="237">
        <f>'§28(2)Nr.1bc und Nr.2'!L55</f>
        <v>0</v>
      </c>
      <c r="M55" s="237">
        <f>'§28(2)Nr.1bc und Nr.2'!M55</f>
        <v>80.493437999999998</v>
      </c>
      <c r="N55" s="237">
        <f>'§28(2)Nr.1bc und Nr.2'!N55</f>
        <v>80.493437999999998</v>
      </c>
      <c r="O55" s="237">
        <f>'§28(2)Nr.1bc und Nr.2'!O55</f>
        <v>0</v>
      </c>
      <c r="P55" s="237">
        <f>'§28(2)Nr.1bc und Nr.2'!P55</f>
        <v>0</v>
      </c>
      <c r="Q55" s="237">
        <f>'§28(2)Nr.1bc und Nr.2'!Q55</f>
        <v>0</v>
      </c>
      <c r="R55" s="237">
        <f>'§28(2)Nr.1bc und Nr.2'!R55</f>
        <v>0</v>
      </c>
      <c r="S55" s="237">
        <f>'§28(2)Nr.1bc und Nr.2'!S55</f>
        <v>0</v>
      </c>
      <c r="T55" s="237">
        <f>'§28(2)Nr.1bc und Nr.2'!T55</f>
        <v>0</v>
      </c>
      <c r="U55" s="237">
        <f>'§28(2)Nr.1bc und Nr.2'!U55</f>
        <v>0</v>
      </c>
      <c r="V55" s="141"/>
    </row>
    <row r="56" spans="2:22" ht="12" customHeight="1">
      <c r="B56" s="133"/>
      <c r="C56" s="78" t="s">
        <v>323</v>
      </c>
      <c r="D56" s="78"/>
      <c r="E56" s="78" t="str">
        <f>'§28(2)Nr.1bc und Nr.2'!E56</f>
        <v>Q1 2026</v>
      </c>
      <c r="F56" s="317">
        <f>'§28(2)Nr.1bc und Nr.2'!F56</f>
        <v>892.66497803000004</v>
      </c>
      <c r="G56" s="321">
        <f>'§28(2)Nr.1bc und Nr.2'!G56</f>
        <v>119.18121173</v>
      </c>
      <c r="H56" s="321">
        <f>'§28(2)Nr.1bc und Nr.2'!H56</f>
        <v>0</v>
      </c>
      <c r="I56" s="321">
        <f>'§28(2)Nr.1bc und Nr.2'!I56</f>
        <v>0</v>
      </c>
      <c r="J56" s="321">
        <f>'§28(2)Nr.1bc und Nr.2'!J56</f>
        <v>119.18121173</v>
      </c>
      <c r="K56" s="321">
        <f>'§28(2)Nr.1bc und Nr.2'!K56</f>
        <v>0</v>
      </c>
      <c r="L56" s="321">
        <f>'§28(2)Nr.1bc und Nr.2'!L56</f>
        <v>0</v>
      </c>
      <c r="M56" s="321">
        <f>'§28(2)Nr.1bc und Nr.2'!M56</f>
        <v>773.48376629999996</v>
      </c>
      <c r="N56" s="321">
        <f>'§28(2)Nr.1bc und Nr.2'!N56</f>
        <v>408.03384</v>
      </c>
      <c r="O56" s="321">
        <f>'§28(2)Nr.1bc und Nr.2'!O56</f>
        <v>182.57888696000001</v>
      </c>
      <c r="P56" s="321">
        <f>'§28(2)Nr.1bc und Nr.2'!P56</f>
        <v>0</v>
      </c>
      <c r="Q56" s="321">
        <f>'§28(2)Nr.1bc und Nr.2'!Q56</f>
        <v>182.87103934000001</v>
      </c>
      <c r="R56" s="321">
        <f>'§28(2)Nr.1bc und Nr.2'!R56</f>
        <v>0</v>
      </c>
      <c r="S56" s="321">
        <f>'§28(2)Nr.1bc und Nr.2'!S56</f>
        <v>0</v>
      </c>
      <c r="T56" s="321">
        <f>'§28(2)Nr.1bc und Nr.2'!T56</f>
        <v>0</v>
      </c>
      <c r="U56" s="321">
        <f>'§28(2)Nr.1bc und Nr.2'!U56</f>
        <v>0</v>
      </c>
      <c r="V56" s="141"/>
    </row>
    <row r="57" spans="2:22" ht="12" customHeight="1">
      <c r="B57" s="133"/>
      <c r="C57" s="78"/>
      <c r="D57" s="78"/>
      <c r="E57" s="78" t="str">
        <f>'§28(2)Nr.1bc und Nr.2'!E57</f>
        <v>Q1 2025</v>
      </c>
      <c r="F57" s="239">
        <f>'§28(2)Nr.1bc und Nr.2'!F57</f>
        <v>842.52430169000002</v>
      </c>
      <c r="G57" s="237">
        <f>'§28(2)Nr.1bc und Nr.2'!G57</f>
        <v>119.88444927</v>
      </c>
      <c r="H57" s="237">
        <f>'§28(2)Nr.1bc und Nr.2'!H57</f>
        <v>0</v>
      </c>
      <c r="I57" s="237">
        <f>'§28(2)Nr.1bc und Nr.2'!I57</f>
        <v>0</v>
      </c>
      <c r="J57" s="237">
        <f>'§28(2)Nr.1bc und Nr.2'!J57</f>
        <v>119.88444927</v>
      </c>
      <c r="K57" s="237">
        <f>'§28(2)Nr.1bc und Nr.2'!K57</f>
        <v>0</v>
      </c>
      <c r="L57" s="237">
        <f>'§28(2)Nr.1bc und Nr.2'!L57</f>
        <v>0</v>
      </c>
      <c r="M57" s="237">
        <f>'§28(2)Nr.1bc und Nr.2'!M57</f>
        <v>722.63985242000001</v>
      </c>
      <c r="N57" s="237">
        <f>'§28(2)Nr.1bc und Nr.2'!N57</f>
        <v>315.13480506000002</v>
      </c>
      <c r="O57" s="237">
        <f>'§28(2)Nr.1bc und Nr.2'!O57</f>
        <v>184.16082220000001</v>
      </c>
      <c r="P57" s="237">
        <f>'§28(2)Nr.1bc und Nr.2'!P57</f>
        <v>0</v>
      </c>
      <c r="Q57" s="237">
        <f>'§28(2)Nr.1bc und Nr.2'!Q57</f>
        <v>223.34422516000001</v>
      </c>
      <c r="R57" s="237">
        <f>'§28(2)Nr.1bc und Nr.2'!R57</f>
        <v>0</v>
      </c>
      <c r="S57" s="237">
        <f>'§28(2)Nr.1bc und Nr.2'!S57</f>
        <v>0</v>
      </c>
      <c r="T57" s="237">
        <f>'§28(2)Nr.1bc und Nr.2'!T57</f>
        <v>0</v>
      </c>
      <c r="U57" s="237">
        <f>'§28(2)Nr.1bc und Nr.2'!U57</f>
        <v>0</v>
      </c>
      <c r="V57" s="141"/>
    </row>
    <row r="58" spans="2:22" ht="12" customHeight="1">
      <c r="B58" s="133"/>
      <c r="C58" s="78" t="s">
        <v>307</v>
      </c>
      <c r="D58" s="78"/>
      <c r="E58" s="78" t="str">
        <f>'§28(2)Nr.1bc und Nr.2'!E58</f>
        <v>Q1 2026</v>
      </c>
      <c r="F58" s="317">
        <f>'§28(2)Nr.1bc und Nr.2'!F58</f>
        <v>69.885909249999997</v>
      </c>
      <c r="G58" s="321">
        <f>'§28(2)Nr.1bc und Nr.2'!G58</f>
        <v>0</v>
      </c>
      <c r="H58" s="321">
        <f>'§28(2)Nr.1bc und Nr.2'!H58</f>
        <v>0</v>
      </c>
      <c r="I58" s="321">
        <f>'§28(2)Nr.1bc und Nr.2'!I58</f>
        <v>0</v>
      </c>
      <c r="J58" s="321">
        <f>'§28(2)Nr.1bc und Nr.2'!J58</f>
        <v>0</v>
      </c>
      <c r="K58" s="321">
        <f>'§28(2)Nr.1bc und Nr.2'!K58</f>
        <v>0</v>
      </c>
      <c r="L58" s="321">
        <f>'§28(2)Nr.1bc und Nr.2'!L58</f>
        <v>0</v>
      </c>
      <c r="M58" s="321">
        <f>'§28(2)Nr.1bc und Nr.2'!M58</f>
        <v>69.885909249999997</v>
      </c>
      <c r="N58" s="321">
        <f>'§28(2)Nr.1bc und Nr.2'!N58</f>
        <v>0</v>
      </c>
      <c r="O58" s="321">
        <f>'§28(2)Nr.1bc und Nr.2'!O58</f>
        <v>0</v>
      </c>
      <c r="P58" s="321">
        <f>'§28(2)Nr.1bc und Nr.2'!P58</f>
        <v>0</v>
      </c>
      <c r="Q58" s="321">
        <f>'§28(2)Nr.1bc und Nr.2'!Q58</f>
        <v>69.885909249999997</v>
      </c>
      <c r="R58" s="321">
        <f>'§28(2)Nr.1bc und Nr.2'!R58</f>
        <v>0</v>
      </c>
      <c r="S58" s="321">
        <f>'§28(2)Nr.1bc und Nr.2'!S58</f>
        <v>0</v>
      </c>
      <c r="T58" s="321">
        <f>'§28(2)Nr.1bc und Nr.2'!T58</f>
        <v>0</v>
      </c>
      <c r="U58" s="321">
        <f>'§28(2)Nr.1bc und Nr.2'!U58</f>
        <v>0</v>
      </c>
      <c r="V58" s="141"/>
    </row>
    <row r="59" spans="2:22" ht="12" customHeight="1">
      <c r="B59" s="133"/>
      <c r="C59" s="78"/>
      <c r="D59" s="78"/>
      <c r="E59" s="78" t="str">
        <f>'§28(2)Nr.1bc und Nr.2'!E59</f>
        <v>Q1 2025</v>
      </c>
      <c r="F59" s="239">
        <f>'§28(2)Nr.1bc und Nr.2'!F59</f>
        <v>71.398575219999998</v>
      </c>
      <c r="G59" s="237">
        <f>'§28(2)Nr.1bc und Nr.2'!G59</f>
        <v>0</v>
      </c>
      <c r="H59" s="237">
        <f>'§28(2)Nr.1bc und Nr.2'!H59</f>
        <v>0</v>
      </c>
      <c r="I59" s="237">
        <f>'§28(2)Nr.1bc und Nr.2'!I59</f>
        <v>0</v>
      </c>
      <c r="J59" s="237">
        <f>'§28(2)Nr.1bc und Nr.2'!J59</f>
        <v>0</v>
      </c>
      <c r="K59" s="237">
        <f>'§28(2)Nr.1bc und Nr.2'!K59</f>
        <v>0</v>
      </c>
      <c r="L59" s="237">
        <f>'§28(2)Nr.1bc und Nr.2'!L59</f>
        <v>0</v>
      </c>
      <c r="M59" s="237">
        <f>'§28(2)Nr.1bc und Nr.2'!M59</f>
        <v>71.398575219999998</v>
      </c>
      <c r="N59" s="237">
        <f>'§28(2)Nr.1bc und Nr.2'!N59</f>
        <v>0</v>
      </c>
      <c r="O59" s="237">
        <f>'§28(2)Nr.1bc und Nr.2'!O59</f>
        <v>0</v>
      </c>
      <c r="P59" s="237">
        <f>'§28(2)Nr.1bc und Nr.2'!P59</f>
        <v>0</v>
      </c>
      <c r="Q59" s="237">
        <f>'§28(2)Nr.1bc und Nr.2'!Q59</f>
        <v>71.398575219999998</v>
      </c>
      <c r="R59" s="237">
        <f>'§28(2)Nr.1bc und Nr.2'!R59</f>
        <v>0</v>
      </c>
      <c r="S59" s="237">
        <f>'§28(2)Nr.1bc und Nr.2'!S59</f>
        <v>0</v>
      </c>
      <c r="T59" s="237">
        <f>'§28(2)Nr.1bc und Nr.2'!T59</f>
        <v>0</v>
      </c>
      <c r="U59" s="237">
        <f>'§28(2)Nr.1bc und Nr.2'!U59</f>
        <v>0</v>
      </c>
      <c r="V59" s="141"/>
    </row>
    <row r="60" spans="2:22" s="264" customFormat="1" ht="10.8">
      <c r="B60" s="265"/>
      <c r="C60" s="78" t="s">
        <v>310</v>
      </c>
      <c r="D60" s="78"/>
      <c r="E60" s="78" t="str">
        <f>'§28(2)Nr.1bc und Nr.2'!E60</f>
        <v>Q1 2026</v>
      </c>
      <c r="F60" s="317">
        <f>'§28(2)Nr.1bc und Nr.2'!F60</f>
        <v>0</v>
      </c>
      <c r="G60" s="321">
        <f>'§28(2)Nr.1bc und Nr.2'!G60</f>
        <v>0</v>
      </c>
      <c r="H60" s="321">
        <f>'§28(2)Nr.1bc und Nr.2'!H60</f>
        <v>0</v>
      </c>
      <c r="I60" s="321">
        <f>'§28(2)Nr.1bc und Nr.2'!I60</f>
        <v>0</v>
      </c>
      <c r="J60" s="321">
        <f>'§28(2)Nr.1bc und Nr.2'!J60</f>
        <v>0</v>
      </c>
      <c r="K60" s="321">
        <f>'§28(2)Nr.1bc und Nr.2'!K60</f>
        <v>0</v>
      </c>
      <c r="L60" s="321">
        <f>'§28(2)Nr.1bc und Nr.2'!L60</f>
        <v>0</v>
      </c>
      <c r="M60" s="321">
        <f>'§28(2)Nr.1bc und Nr.2'!M60</f>
        <v>0</v>
      </c>
      <c r="N60" s="321">
        <f>'§28(2)Nr.1bc und Nr.2'!N60</f>
        <v>0</v>
      </c>
      <c r="O60" s="321">
        <f>'§28(2)Nr.1bc und Nr.2'!O60</f>
        <v>0</v>
      </c>
      <c r="P60" s="321">
        <f>'§28(2)Nr.1bc und Nr.2'!P60</f>
        <v>0</v>
      </c>
      <c r="Q60" s="321">
        <f>'§28(2)Nr.1bc und Nr.2'!Q60</f>
        <v>0</v>
      </c>
      <c r="R60" s="321">
        <f>'§28(2)Nr.1bc und Nr.2'!R60</f>
        <v>0</v>
      </c>
      <c r="S60" s="321">
        <f>'§28(2)Nr.1bc und Nr.2'!S60</f>
        <v>0</v>
      </c>
      <c r="T60" s="321">
        <f>'§28(2)Nr.1bc und Nr.2'!T60</f>
        <v>0</v>
      </c>
      <c r="U60" s="321">
        <f>'§28(2)Nr.1bc und Nr.2'!U60</f>
        <v>0</v>
      </c>
      <c r="V60" s="269"/>
    </row>
    <row r="61" spans="2:22" s="264" customFormat="1" ht="10.8">
      <c r="B61" s="265"/>
      <c r="C61" s="78"/>
      <c r="D61" s="78"/>
      <c r="E61" s="78" t="str">
        <f>'§28(2)Nr.1bc und Nr.2'!E61</f>
        <v>Q1 2025</v>
      </c>
      <c r="F61" s="239">
        <f>'§28(2)Nr.1bc und Nr.2'!F61</f>
        <v>37.5</v>
      </c>
      <c r="G61" s="237">
        <f>'§28(2)Nr.1bc und Nr.2'!G61</f>
        <v>0</v>
      </c>
      <c r="H61" s="237">
        <f>'§28(2)Nr.1bc und Nr.2'!H61</f>
        <v>0</v>
      </c>
      <c r="I61" s="237">
        <f>'§28(2)Nr.1bc und Nr.2'!I61</f>
        <v>0</v>
      </c>
      <c r="J61" s="237">
        <f>'§28(2)Nr.1bc und Nr.2'!J61</f>
        <v>0</v>
      </c>
      <c r="K61" s="237">
        <f>'§28(2)Nr.1bc und Nr.2'!K61</f>
        <v>0</v>
      </c>
      <c r="L61" s="237">
        <f>'§28(2)Nr.1bc und Nr.2'!L61</f>
        <v>0</v>
      </c>
      <c r="M61" s="237">
        <f>'§28(2)Nr.1bc und Nr.2'!M61</f>
        <v>37.5</v>
      </c>
      <c r="N61" s="237">
        <f>'§28(2)Nr.1bc und Nr.2'!N61</f>
        <v>0</v>
      </c>
      <c r="O61" s="237">
        <f>'§28(2)Nr.1bc und Nr.2'!O61</f>
        <v>37.5</v>
      </c>
      <c r="P61" s="237">
        <f>'§28(2)Nr.1bc und Nr.2'!P61</f>
        <v>0</v>
      </c>
      <c r="Q61" s="237">
        <f>'§28(2)Nr.1bc und Nr.2'!Q61</f>
        <v>0</v>
      </c>
      <c r="R61" s="237">
        <f>'§28(2)Nr.1bc und Nr.2'!R61</f>
        <v>0</v>
      </c>
      <c r="S61" s="237">
        <f>'§28(2)Nr.1bc und Nr.2'!S61</f>
        <v>0</v>
      </c>
      <c r="T61" s="237">
        <f>'§28(2)Nr.1bc und Nr.2'!T61</f>
        <v>0</v>
      </c>
      <c r="U61" s="237">
        <f>'§28(2)Nr.1bc und Nr.2'!U61</f>
        <v>0</v>
      </c>
      <c r="V61" s="269"/>
    </row>
    <row r="62" spans="2:22" s="264" customFormat="1" ht="10.8">
      <c r="B62" s="265"/>
      <c r="C62" s="78" t="s">
        <v>311</v>
      </c>
      <c r="D62" s="78"/>
      <c r="E62" s="78" t="str">
        <f>'§28(2)Nr.1bc und Nr.2'!E62</f>
        <v>Q1 2026</v>
      </c>
      <c r="F62" s="317">
        <f>'§28(2)Nr.1bc und Nr.2'!F62</f>
        <v>390.41978017999998</v>
      </c>
      <c r="G62" s="321">
        <f>'§28(2)Nr.1bc und Nr.2'!G62</f>
        <v>71.918672000000001</v>
      </c>
      <c r="H62" s="321">
        <f>'§28(2)Nr.1bc und Nr.2'!H62</f>
        <v>0</v>
      </c>
      <c r="I62" s="321">
        <f>'§28(2)Nr.1bc und Nr.2'!I62</f>
        <v>0</v>
      </c>
      <c r="J62" s="321">
        <f>'§28(2)Nr.1bc und Nr.2'!J62</f>
        <v>71.918672000000001</v>
      </c>
      <c r="K62" s="321">
        <f>'§28(2)Nr.1bc und Nr.2'!K62</f>
        <v>0</v>
      </c>
      <c r="L62" s="321">
        <f>'§28(2)Nr.1bc und Nr.2'!L62</f>
        <v>0</v>
      </c>
      <c r="M62" s="321">
        <f>'§28(2)Nr.1bc und Nr.2'!M62</f>
        <v>318.50110818000002</v>
      </c>
      <c r="N62" s="321">
        <f>'§28(2)Nr.1bc und Nr.2'!N62</f>
        <v>25.8</v>
      </c>
      <c r="O62" s="321">
        <f>'§28(2)Nr.1bc und Nr.2'!O62</f>
        <v>77.96693818</v>
      </c>
      <c r="P62" s="321">
        <f>'§28(2)Nr.1bc und Nr.2'!P62</f>
        <v>0</v>
      </c>
      <c r="Q62" s="321">
        <f>'§28(2)Nr.1bc und Nr.2'!Q62</f>
        <v>214.73417000000001</v>
      </c>
      <c r="R62" s="321">
        <f>'§28(2)Nr.1bc und Nr.2'!R62</f>
        <v>0</v>
      </c>
      <c r="S62" s="321">
        <f>'§28(2)Nr.1bc und Nr.2'!S62</f>
        <v>0</v>
      </c>
      <c r="T62" s="321">
        <f>'§28(2)Nr.1bc und Nr.2'!T62</f>
        <v>0</v>
      </c>
      <c r="U62" s="321">
        <f>'§28(2)Nr.1bc und Nr.2'!U62</f>
        <v>0</v>
      </c>
      <c r="V62" s="269"/>
    </row>
    <row r="63" spans="2:22" s="264" customFormat="1" ht="10.8">
      <c r="B63" s="265"/>
      <c r="C63" s="78"/>
      <c r="D63" s="78"/>
      <c r="E63" s="78" t="str">
        <f>'§28(2)Nr.1bc und Nr.2'!E63</f>
        <v>Q1 2025</v>
      </c>
      <c r="F63" s="239">
        <f>'§28(2)Nr.1bc und Nr.2'!F63</f>
        <v>283.698035</v>
      </c>
      <c r="G63" s="237">
        <f>'§28(2)Nr.1bc und Nr.2'!G63</f>
        <v>13.56</v>
      </c>
      <c r="H63" s="237">
        <f>'§28(2)Nr.1bc und Nr.2'!H63</f>
        <v>0</v>
      </c>
      <c r="I63" s="237">
        <f>'§28(2)Nr.1bc und Nr.2'!I63</f>
        <v>0</v>
      </c>
      <c r="J63" s="237">
        <f>'§28(2)Nr.1bc und Nr.2'!J63</f>
        <v>13.56</v>
      </c>
      <c r="K63" s="237">
        <f>'§28(2)Nr.1bc und Nr.2'!K63</f>
        <v>0</v>
      </c>
      <c r="L63" s="237">
        <f>'§28(2)Nr.1bc und Nr.2'!L63</f>
        <v>0</v>
      </c>
      <c r="M63" s="237">
        <f>'§28(2)Nr.1bc und Nr.2'!M63</f>
        <v>270.138035</v>
      </c>
      <c r="N63" s="237">
        <f>'§28(2)Nr.1bc und Nr.2'!N63</f>
        <v>77.52</v>
      </c>
      <c r="O63" s="237">
        <f>'§28(2)Nr.1bc und Nr.2'!O63</f>
        <v>20.102174999999999</v>
      </c>
      <c r="P63" s="237">
        <f>'§28(2)Nr.1bc und Nr.2'!P63</f>
        <v>0</v>
      </c>
      <c r="Q63" s="237">
        <f>'§28(2)Nr.1bc und Nr.2'!Q63</f>
        <v>172.51586</v>
      </c>
      <c r="R63" s="237">
        <f>'§28(2)Nr.1bc und Nr.2'!R63</f>
        <v>0</v>
      </c>
      <c r="S63" s="237">
        <f>'§28(2)Nr.1bc und Nr.2'!S63</f>
        <v>0</v>
      </c>
      <c r="T63" s="237">
        <f>'§28(2)Nr.1bc und Nr.2'!T63</f>
        <v>0</v>
      </c>
      <c r="U63" s="237">
        <f>'§28(2)Nr.1bc und Nr.2'!U63</f>
        <v>0</v>
      </c>
      <c r="V63" s="269"/>
    </row>
    <row r="64" spans="2:22" s="264" customFormat="1" ht="10.8">
      <c r="B64" s="265"/>
      <c r="C64" s="78" t="s">
        <v>349</v>
      </c>
      <c r="D64" s="78"/>
      <c r="E64" s="78" t="str">
        <f>'§28(2)Nr.1bc und Nr.2'!E64</f>
        <v>Q1 2026</v>
      </c>
      <c r="F64" s="317">
        <f>'§28(2)Nr.1bc und Nr.2'!F64</f>
        <v>312.09956792000003</v>
      </c>
      <c r="G64" s="321">
        <f>'§28(2)Nr.1bc und Nr.2'!G64</f>
        <v>0</v>
      </c>
      <c r="H64" s="321">
        <f>'§28(2)Nr.1bc und Nr.2'!H64</f>
        <v>0</v>
      </c>
      <c r="I64" s="321">
        <f>'§28(2)Nr.1bc und Nr.2'!I64</f>
        <v>0</v>
      </c>
      <c r="J64" s="321">
        <f>'§28(2)Nr.1bc und Nr.2'!J64</f>
        <v>0</v>
      </c>
      <c r="K64" s="321">
        <f>'§28(2)Nr.1bc und Nr.2'!K64</f>
        <v>0</v>
      </c>
      <c r="L64" s="321">
        <f>'§28(2)Nr.1bc und Nr.2'!L64</f>
        <v>0</v>
      </c>
      <c r="M64" s="321">
        <f>'§28(2)Nr.1bc und Nr.2'!M64</f>
        <v>312.09956792000003</v>
      </c>
      <c r="N64" s="321">
        <f>'§28(2)Nr.1bc und Nr.2'!N64</f>
        <v>58.119</v>
      </c>
      <c r="O64" s="321">
        <f>'§28(2)Nr.1bc und Nr.2'!O64</f>
        <v>92.4</v>
      </c>
      <c r="P64" s="321">
        <f>'§28(2)Nr.1bc und Nr.2'!P64</f>
        <v>54.220649999999999</v>
      </c>
      <c r="Q64" s="321">
        <f>'§28(2)Nr.1bc und Nr.2'!Q64</f>
        <v>107.35991792</v>
      </c>
      <c r="R64" s="321">
        <f>'§28(2)Nr.1bc und Nr.2'!R64</f>
        <v>0</v>
      </c>
      <c r="S64" s="321">
        <f>'§28(2)Nr.1bc und Nr.2'!S64</f>
        <v>0</v>
      </c>
      <c r="T64" s="321">
        <f>'§28(2)Nr.1bc und Nr.2'!T64</f>
        <v>0</v>
      </c>
      <c r="U64" s="321">
        <f>'§28(2)Nr.1bc und Nr.2'!U64</f>
        <v>0</v>
      </c>
      <c r="V64" s="269"/>
    </row>
    <row r="65" spans="2:22" s="264" customFormat="1" ht="10.8">
      <c r="B65" s="265"/>
      <c r="C65" s="78"/>
      <c r="D65" s="78"/>
      <c r="E65" s="78" t="str">
        <f>'§28(2)Nr.1bc und Nr.2'!E65</f>
        <v>Q1 2025</v>
      </c>
      <c r="F65" s="239">
        <f>'§28(2)Nr.1bc und Nr.2'!F65</f>
        <v>448.27499591999998</v>
      </c>
      <c r="G65" s="237">
        <f>'§28(2)Nr.1bc und Nr.2'!G65</f>
        <v>0</v>
      </c>
      <c r="H65" s="237">
        <f>'§28(2)Nr.1bc und Nr.2'!H65</f>
        <v>0</v>
      </c>
      <c r="I65" s="237">
        <f>'§28(2)Nr.1bc und Nr.2'!I65</f>
        <v>0</v>
      </c>
      <c r="J65" s="237">
        <f>'§28(2)Nr.1bc und Nr.2'!J65</f>
        <v>0</v>
      </c>
      <c r="K65" s="237">
        <f>'§28(2)Nr.1bc und Nr.2'!K65</f>
        <v>0</v>
      </c>
      <c r="L65" s="237">
        <f>'§28(2)Nr.1bc und Nr.2'!L65</f>
        <v>0</v>
      </c>
      <c r="M65" s="237">
        <f>'§28(2)Nr.1bc und Nr.2'!M65</f>
        <v>448.27499591999998</v>
      </c>
      <c r="N65" s="237">
        <f>'§28(2)Nr.1bc und Nr.2'!N65</f>
        <v>91.448999999999998</v>
      </c>
      <c r="O65" s="237">
        <f>'§28(2)Nr.1bc und Nr.2'!O65</f>
        <v>92.4</v>
      </c>
      <c r="P65" s="237">
        <f>'§28(2)Nr.1bc und Nr.2'!P65</f>
        <v>122.82545</v>
      </c>
      <c r="Q65" s="237">
        <f>'§28(2)Nr.1bc und Nr.2'!Q65</f>
        <v>141.60054592</v>
      </c>
      <c r="R65" s="237">
        <f>'§28(2)Nr.1bc und Nr.2'!R65</f>
        <v>0</v>
      </c>
      <c r="S65" s="237">
        <f>'§28(2)Nr.1bc und Nr.2'!S65</f>
        <v>0</v>
      </c>
      <c r="T65" s="237">
        <f>'§28(2)Nr.1bc und Nr.2'!T65</f>
        <v>0</v>
      </c>
      <c r="U65" s="237">
        <f>'§28(2)Nr.1bc und Nr.2'!U65</f>
        <v>0</v>
      </c>
      <c r="V65" s="269"/>
    </row>
    <row r="66" spans="2:22" s="264" customFormat="1" ht="10.8">
      <c r="B66" s="265"/>
      <c r="C66" s="78" t="s">
        <v>325</v>
      </c>
      <c r="D66" s="78"/>
      <c r="E66" s="78" t="str">
        <f>'§28(2)Nr.1bc und Nr.2'!E66</f>
        <v>Q1 2026</v>
      </c>
      <c r="F66" s="317">
        <f>'§28(2)Nr.1bc und Nr.2'!F66</f>
        <v>90.505402559999993</v>
      </c>
      <c r="G66" s="321">
        <f>'§28(2)Nr.1bc und Nr.2'!G66</f>
        <v>0</v>
      </c>
      <c r="H66" s="321">
        <f>'§28(2)Nr.1bc und Nr.2'!H66</f>
        <v>0</v>
      </c>
      <c r="I66" s="321">
        <f>'§28(2)Nr.1bc und Nr.2'!I66</f>
        <v>0</v>
      </c>
      <c r="J66" s="321">
        <f>'§28(2)Nr.1bc und Nr.2'!J66</f>
        <v>0</v>
      </c>
      <c r="K66" s="321">
        <f>'§28(2)Nr.1bc und Nr.2'!K66</f>
        <v>0</v>
      </c>
      <c r="L66" s="321">
        <f>'§28(2)Nr.1bc und Nr.2'!L66</f>
        <v>0</v>
      </c>
      <c r="M66" s="321">
        <f>'§28(2)Nr.1bc und Nr.2'!M66</f>
        <v>90.505402559999993</v>
      </c>
      <c r="N66" s="321">
        <f>'§28(2)Nr.1bc und Nr.2'!N66</f>
        <v>78.150000000000006</v>
      </c>
      <c r="O66" s="321">
        <f>'§28(2)Nr.1bc und Nr.2'!O66</f>
        <v>0</v>
      </c>
      <c r="P66" s="321">
        <f>'§28(2)Nr.1bc und Nr.2'!P66</f>
        <v>0</v>
      </c>
      <c r="Q66" s="321">
        <f>'§28(2)Nr.1bc und Nr.2'!Q66</f>
        <v>12.35540256</v>
      </c>
      <c r="R66" s="321">
        <f>'§28(2)Nr.1bc und Nr.2'!R66</f>
        <v>0</v>
      </c>
      <c r="S66" s="321">
        <f>'§28(2)Nr.1bc und Nr.2'!S66</f>
        <v>0</v>
      </c>
      <c r="T66" s="321">
        <f>'§28(2)Nr.1bc und Nr.2'!T66</f>
        <v>0</v>
      </c>
      <c r="U66" s="321">
        <f>'§28(2)Nr.1bc und Nr.2'!U66</f>
        <v>0</v>
      </c>
      <c r="V66" s="269"/>
    </row>
    <row r="67" spans="2:22" s="264" customFormat="1" ht="10.8">
      <c r="B67" s="265"/>
      <c r="C67" s="78"/>
      <c r="D67" s="78"/>
      <c r="E67" s="78" t="str">
        <f>'§28(2)Nr.1bc und Nr.2'!E67</f>
        <v>Q1 2025</v>
      </c>
      <c r="F67" s="239">
        <f>'§28(2)Nr.1bc und Nr.2'!F67</f>
        <v>139.46540256</v>
      </c>
      <c r="G67" s="237">
        <f>'§28(2)Nr.1bc und Nr.2'!G67</f>
        <v>0</v>
      </c>
      <c r="H67" s="237">
        <f>'§28(2)Nr.1bc und Nr.2'!H67</f>
        <v>0</v>
      </c>
      <c r="I67" s="237">
        <f>'§28(2)Nr.1bc und Nr.2'!I67</f>
        <v>0</v>
      </c>
      <c r="J67" s="237">
        <f>'§28(2)Nr.1bc und Nr.2'!J67</f>
        <v>0</v>
      </c>
      <c r="K67" s="237">
        <f>'§28(2)Nr.1bc und Nr.2'!K67</f>
        <v>0</v>
      </c>
      <c r="L67" s="237">
        <f>'§28(2)Nr.1bc und Nr.2'!L67</f>
        <v>0</v>
      </c>
      <c r="M67" s="237">
        <f>'§28(2)Nr.1bc und Nr.2'!M67</f>
        <v>139.46540256</v>
      </c>
      <c r="N67" s="237">
        <f>'§28(2)Nr.1bc und Nr.2'!N67</f>
        <v>78.150000000000006</v>
      </c>
      <c r="O67" s="237">
        <f>'§28(2)Nr.1bc und Nr.2'!O67</f>
        <v>48.96</v>
      </c>
      <c r="P67" s="237">
        <f>'§28(2)Nr.1bc und Nr.2'!P67</f>
        <v>0</v>
      </c>
      <c r="Q67" s="237">
        <f>'§28(2)Nr.1bc und Nr.2'!Q67</f>
        <v>12.35540256</v>
      </c>
      <c r="R67" s="237">
        <f>'§28(2)Nr.1bc und Nr.2'!R67</f>
        <v>0</v>
      </c>
      <c r="S67" s="237">
        <f>'§28(2)Nr.1bc und Nr.2'!S67</f>
        <v>0</v>
      </c>
      <c r="T67" s="237">
        <f>'§28(2)Nr.1bc und Nr.2'!T67</f>
        <v>0</v>
      </c>
      <c r="U67" s="237">
        <f>'§28(2)Nr.1bc und Nr.2'!U67</f>
        <v>0</v>
      </c>
      <c r="V67" s="269"/>
    </row>
    <row r="68" spans="2:22" s="264" customFormat="1" ht="10.8" hidden="1">
      <c r="B68" s="265"/>
      <c r="C68" s="78" t="s">
        <v>326</v>
      </c>
      <c r="D68" s="78"/>
      <c r="E68" s="78" t="str">
        <f>'§28(2)Nr.1bc und Nr.2'!E68</f>
        <v>Q1 2026</v>
      </c>
      <c r="F68" s="317">
        <f>'§28(2)Nr.1bc und Nr.2'!F68</f>
        <v>0</v>
      </c>
      <c r="G68" s="321">
        <f>'§28(2)Nr.1bc und Nr.2'!G68</f>
        <v>0</v>
      </c>
      <c r="H68" s="321">
        <f>'§28(2)Nr.1bc und Nr.2'!H68</f>
        <v>0</v>
      </c>
      <c r="I68" s="321">
        <f>'§28(2)Nr.1bc und Nr.2'!I68</f>
        <v>0</v>
      </c>
      <c r="J68" s="321">
        <f>'§28(2)Nr.1bc und Nr.2'!J68</f>
        <v>0</v>
      </c>
      <c r="K68" s="321">
        <f>'§28(2)Nr.1bc und Nr.2'!K68</f>
        <v>0</v>
      </c>
      <c r="L68" s="321">
        <f>'§28(2)Nr.1bc und Nr.2'!L68</f>
        <v>0</v>
      </c>
      <c r="M68" s="321">
        <f>'§28(2)Nr.1bc und Nr.2'!M68</f>
        <v>0</v>
      </c>
      <c r="N68" s="321">
        <f>'§28(2)Nr.1bc und Nr.2'!N68</f>
        <v>0</v>
      </c>
      <c r="O68" s="321">
        <f>'§28(2)Nr.1bc und Nr.2'!O68</f>
        <v>0</v>
      </c>
      <c r="P68" s="321">
        <f>'§28(2)Nr.1bc und Nr.2'!P68</f>
        <v>0</v>
      </c>
      <c r="Q68" s="321">
        <f>'§28(2)Nr.1bc und Nr.2'!Q68</f>
        <v>0</v>
      </c>
      <c r="R68" s="321">
        <f>'§28(2)Nr.1bc und Nr.2'!R68</f>
        <v>0</v>
      </c>
      <c r="S68" s="321">
        <f>'§28(2)Nr.1bc und Nr.2'!S68</f>
        <v>0</v>
      </c>
      <c r="T68" s="321">
        <f>'§28(2)Nr.1bc und Nr.2'!T68</f>
        <v>0</v>
      </c>
      <c r="U68" s="321">
        <f>'§28(2)Nr.1bc und Nr.2'!U68</f>
        <v>0</v>
      </c>
      <c r="V68" s="269"/>
    </row>
    <row r="69" spans="2:22" s="264" customFormat="1" ht="10.8" hidden="1">
      <c r="B69" s="265"/>
      <c r="C69" s="78"/>
      <c r="D69" s="78"/>
      <c r="E69" s="78" t="str">
        <f>'§28(2)Nr.1bc und Nr.2'!E69</f>
        <v>Q1 2025</v>
      </c>
      <c r="F69" s="239">
        <f>'§28(2)Nr.1bc und Nr.2'!F69</f>
        <v>0</v>
      </c>
      <c r="G69" s="237">
        <f>'§28(2)Nr.1bc und Nr.2'!G69</f>
        <v>0</v>
      </c>
      <c r="H69" s="237">
        <f>'§28(2)Nr.1bc und Nr.2'!H69</f>
        <v>0</v>
      </c>
      <c r="I69" s="237">
        <f>'§28(2)Nr.1bc und Nr.2'!I69</f>
        <v>0</v>
      </c>
      <c r="J69" s="237">
        <f>'§28(2)Nr.1bc und Nr.2'!J69</f>
        <v>0</v>
      </c>
      <c r="K69" s="237">
        <f>'§28(2)Nr.1bc und Nr.2'!K69</f>
        <v>0</v>
      </c>
      <c r="L69" s="237">
        <f>'§28(2)Nr.1bc und Nr.2'!L69</f>
        <v>0</v>
      </c>
      <c r="M69" s="237">
        <f>'§28(2)Nr.1bc und Nr.2'!M69</f>
        <v>0</v>
      </c>
      <c r="N69" s="237">
        <f>'§28(2)Nr.1bc und Nr.2'!N69</f>
        <v>0</v>
      </c>
      <c r="O69" s="237">
        <f>'§28(2)Nr.1bc und Nr.2'!O69</f>
        <v>0</v>
      </c>
      <c r="P69" s="237">
        <f>'§28(2)Nr.1bc und Nr.2'!P69</f>
        <v>0</v>
      </c>
      <c r="Q69" s="237">
        <f>'§28(2)Nr.1bc und Nr.2'!Q69</f>
        <v>0</v>
      </c>
      <c r="R69" s="237">
        <f>'§28(2)Nr.1bc und Nr.2'!R69</f>
        <v>0</v>
      </c>
      <c r="S69" s="237">
        <f>'§28(2)Nr.1bc und Nr.2'!S69</f>
        <v>0</v>
      </c>
      <c r="T69" s="237">
        <f>'§28(2)Nr.1bc und Nr.2'!T69</f>
        <v>0</v>
      </c>
      <c r="U69" s="237">
        <f>'§28(2)Nr.1bc und Nr.2'!U69</f>
        <v>0</v>
      </c>
      <c r="V69" s="269"/>
    </row>
    <row r="70" spans="2:22" s="264" customFormat="1" ht="10.8" hidden="1">
      <c r="B70" s="265"/>
      <c r="C70" s="78" t="s">
        <v>327</v>
      </c>
      <c r="D70" s="78"/>
      <c r="E70" s="78" t="str">
        <f>'§28(2)Nr.1bc und Nr.2'!E70</f>
        <v>Q1 2026</v>
      </c>
      <c r="F70" s="317">
        <f>'§28(2)Nr.1bc und Nr.2'!F70</f>
        <v>0</v>
      </c>
      <c r="G70" s="321">
        <f>'§28(2)Nr.1bc und Nr.2'!G70</f>
        <v>0</v>
      </c>
      <c r="H70" s="321">
        <f>'§28(2)Nr.1bc und Nr.2'!H70</f>
        <v>0</v>
      </c>
      <c r="I70" s="321">
        <f>'§28(2)Nr.1bc und Nr.2'!I70</f>
        <v>0</v>
      </c>
      <c r="J70" s="321">
        <f>'§28(2)Nr.1bc und Nr.2'!J70</f>
        <v>0</v>
      </c>
      <c r="K70" s="321">
        <f>'§28(2)Nr.1bc und Nr.2'!K70</f>
        <v>0</v>
      </c>
      <c r="L70" s="321">
        <f>'§28(2)Nr.1bc und Nr.2'!L70</f>
        <v>0</v>
      </c>
      <c r="M70" s="321">
        <f>'§28(2)Nr.1bc und Nr.2'!M70</f>
        <v>0</v>
      </c>
      <c r="N70" s="321">
        <f>'§28(2)Nr.1bc und Nr.2'!N70</f>
        <v>0</v>
      </c>
      <c r="O70" s="321">
        <f>'§28(2)Nr.1bc und Nr.2'!O70</f>
        <v>0</v>
      </c>
      <c r="P70" s="321">
        <f>'§28(2)Nr.1bc und Nr.2'!P70</f>
        <v>0</v>
      </c>
      <c r="Q70" s="321">
        <f>'§28(2)Nr.1bc und Nr.2'!Q70</f>
        <v>0</v>
      </c>
      <c r="R70" s="321">
        <f>'§28(2)Nr.1bc und Nr.2'!R70</f>
        <v>0</v>
      </c>
      <c r="S70" s="321">
        <f>'§28(2)Nr.1bc und Nr.2'!S70</f>
        <v>0</v>
      </c>
      <c r="T70" s="321">
        <f>'§28(2)Nr.1bc und Nr.2'!T70</f>
        <v>0</v>
      </c>
      <c r="U70" s="321">
        <f>'§28(2)Nr.1bc und Nr.2'!U70</f>
        <v>0</v>
      </c>
      <c r="V70" s="269"/>
    </row>
    <row r="71" spans="2:22" s="264" customFormat="1" ht="10.8" hidden="1">
      <c r="B71" s="265"/>
      <c r="C71" s="78"/>
      <c r="D71" s="78"/>
      <c r="E71" s="78" t="str">
        <f>'§28(2)Nr.1bc und Nr.2'!E71</f>
        <v>Q1 2025</v>
      </c>
      <c r="F71" s="239">
        <f>'§28(2)Nr.1bc und Nr.2'!F71</f>
        <v>0</v>
      </c>
      <c r="G71" s="237">
        <f>'§28(2)Nr.1bc und Nr.2'!G71</f>
        <v>0</v>
      </c>
      <c r="H71" s="237">
        <f>'§28(2)Nr.1bc und Nr.2'!H71</f>
        <v>0</v>
      </c>
      <c r="I71" s="237">
        <f>'§28(2)Nr.1bc und Nr.2'!I71</f>
        <v>0</v>
      </c>
      <c r="J71" s="237">
        <f>'§28(2)Nr.1bc und Nr.2'!J71</f>
        <v>0</v>
      </c>
      <c r="K71" s="237">
        <f>'§28(2)Nr.1bc und Nr.2'!K71</f>
        <v>0</v>
      </c>
      <c r="L71" s="237">
        <f>'§28(2)Nr.1bc und Nr.2'!L71</f>
        <v>0</v>
      </c>
      <c r="M71" s="237">
        <f>'§28(2)Nr.1bc und Nr.2'!M71</f>
        <v>0</v>
      </c>
      <c r="N71" s="237">
        <f>'§28(2)Nr.1bc und Nr.2'!N71</f>
        <v>0</v>
      </c>
      <c r="O71" s="237">
        <f>'§28(2)Nr.1bc und Nr.2'!O71</f>
        <v>0</v>
      </c>
      <c r="P71" s="237">
        <f>'§28(2)Nr.1bc und Nr.2'!P71</f>
        <v>0</v>
      </c>
      <c r="Q71" s="237">
        <f>'§28(2)Nr.1bc und Nr.2'!Q71</f>
        <v>0</v>
      </c>
      <c r="R71" s="237">
        <f>'§28(2)Nr.1bc und Nr.2'!R71</f>
        <v>0</v>
      </c>
      <c r="S71" s="237">
        <f>'§28(2)Nr.1bc und Nr.2'!S71</f>
        <v>0</v>
      </c>
      <c r="T71" s="237">
        <f>'§28(2)Nr.1bc und Nr.2'!T71</f>
        <v>0</v>
      </c>
      <c r="U71" s="237">
        <f>'§28(2)Nr.1bc und Nr.2'!U71</f>
        <v>0</v>
      </c>
      <c r="V71" s="269"/>
    </row>
    <row r="72" spans="2:22" s="264" customFormat="1" ht="10.8" hidden="1">
      <c r="B72" s="265"/>
      <c r="C72" s="78" t="s">
        <v>194</v>
      </c>
      <c r="D72" s="78"/>
      <c r="E72" s="78" t="str">
        <f>'§28(2)Nr.1bc und Nr.2'!E72</f>
        <v>Q1 2026</v>
      </c>
      <c r="F72" s="317">
        <f>'§28(2)Nr.1bc und Nr.2'!F72</f>
        <v>0</v>
      </c>
      <c r="G72" s="321">
        <f>'§28(2)Nr.1bc und Nr.2'!G72</f>
        <v>0</v>
      </c>
      <c r="H72" s="321">
        <f>'§28(2)Nr.1bc und Nr.2'!H72</f>
        <v>0</v>
      </c>
      <c r="I72" s="321">
        <f>'§28(2)Nr.1bc und Nr.2'!I72</f>
        <v>0</v>
      </c>
      <c r="J72" s="321">
        <f>'§28(2)Nr.1bc und Nr.2'!J72</f>
        <v>0</v>
      </c>
      <c r="K72" s="321">
        <f>'§28(2)Nr.1bc und Nr.2'!K72</f>
        <v>0</v>
      </c>
      <c r="L72" s="321">
        <f>'§28(2)Nr.1bc und Nr.2'!L72</f>
        <v>0</v>
      </c>
      <c r="M72" s="321">
        <f>'§28(2)Nr.1bc und Nr.2'!M72</f>
        <v>0</v>
      </c>
      <c r="N72" s="321">
        <f>'§28(2)Nr.1bc und Nr.2'!N72</f>
        <v>0</v>
      </c>
      <c r="O72" s="321">
        <f>'§28(2)Nr.1bc und Nr.2'!O72</f>
        <v>0</v>
      </c>
      <c r="P72" s="321">
        <f>'§28(2)Nr.1bc und Nr.2'!P72</f>
        <v>0</v>
      </c>
      <c r="Q72" s="321">
        <f>'§28(2)Nr.1bc und Nr.2'!Q72</f>
        <v>0</v>
      </c>
      <c r="R72" s="321">
        <f>'§28(2)Nr.1bc und Nr.2'!R72</f>
        <v>0</v>
      </c>
      <c r="S72" s="321">
        <f>'§28(2)Nr.1bc und Nr.2'!S72</f>
        <v>0</v>
      </c>
      <c r="T72" s="321">
        <f>'§28(2)Nr.1bc und Nr.2'!T72</f>
        <v>0</v>
      </c>
      <c r="U72" s="321">
        <f>'§28(2)Nr.1bc und Nr.2'!U72</f>
        <v>0</v>
      </c>
      <c r="V72" s="269"/>
    </row>
    <row r="73" spans="2:22" s="264" customFormat="1" ht="10.8" hidden="1">
      <c r="B73" s="265"/>
      <c r="C73" s="78"/>
      <c r="D73" s="78"/>
      <c r="E73" s="78" t="str">
        <f>'§28(2)Nr.1bc und Nr.2'!E73</f>
        <v>Q1 2025</v>
      </c>
      <c r="F73" s="239">
        <f>'§28(2)Nr.1bc und Nr.2'!F73</f>
        <v>0</v>
      </c>
      <c r="G73" s="237">
        <f>'§28(2)Nr.1bc und Nr.2'!G73</f>
        <v>0</v>
      </c>
      <c r="H73" s="237">
        <f>'§28(2)Nr.1bc und Nr.2'!H73</f>
        <v>0</v>
      </c>
      <c r="I73" s="237">
        <f>'§28(2)Nr.1bc und Nr.2'!I73</f>
        <v>0</v>
      </c>
      <c r="J73" s="237">
        <f>'§28(2)Nr.1bc und Nr.2'!J73</f>
        <v>0</v>
      </c>
      <c r="K73" s="237">
        <f>'§28(2)Nr.1bc und Nr.2'!K73</f>
        <v>0</v>
      </c>
      <c r="L73" s="237">
        <f>'§28(2)Nr.1bc und Nr.2'!L73</f>
        <v>0</v>
      </c>
      <c r="M73" s="237">
        <f>'§28(2)Nr.1bc und Nr.2'!M73</f>
        <v>0</v>
      </c>
      <c r="N73" s="237">
        <f>'§28(2)Nr.1bc und Nr.2'!N73</f>
        <v>0</v>
      </c>
      <c r="O73" s="237">
        <f>'§28(2)Nr.1bc und Nr.2'!O73</f>
        <v>0</v>
      </c>
      <c r="P73" s="237">
        <f>'§28(2)Nr.1bc und Nr.2'!P73</f>
        <v>0</v>
      </c>
      <c r="Q73" s="237">
        <f>'§28(2)Nr.1bc und Nr.2'!Q73</f>
        <v>0</v>
      </c>
      <c r="R73" s="237">
        <f>'§28(2)Nr.1bc und Nr.2'!R73</f>
        <v>0</v>
      </c>
      <c r="S73" s="237">
        <f>'§28(2)Nr.1bc und Nr.2'!S73</f>
        <v>0</v>
      </c>
      <c r="T73" s="237">
        <f>'§28(2)Nr.1bc und Nr.2'!T73</f>
        <v>0</v>
      </c>
      <c r="U73" s="237">
        <f>'§28(2)Nr.1bc und Nr.2'!U73</f>
        <v>0</v>
      </c>
      <c r="V73" s="269"/>
    </row>
    <row r="74" spans="2:22" s="264" customFormat="1" ht="10.8" hidden="1">
      <c r="B74" s="265"/>
      <c r="C74" s="78" t="s">
        <v>328</v>
      </c>
      <c r="D74" s="78"/>
      <c r="E74" s="78" t="str">
        <f>'§28(2)Nr.1bc und Nr.2'!E74</f>
        <v>Q1 2026</v>
      </c>
      <c r="F74" s="317">
        <f>'§28(2)Nr.1bc und Nr.2'!F74</f>
        <v>0</v>
      </c>
      <c r="G74" s="321">
        <f>'§28(2)Nr.1bc und Nr.2'!G74</f>
        <v>0</v>
      </c>
      <c r="H74" s="321">
        <f>'§28(2)Nr.1bc und Nr.2'!H74</f>
        <v>0</v>
      </c>
      <c r="I74" s="321">
        <f>'§28(2)Nr.1bc und Nr.2'!I74</f>
        <v>0</v>
      </c>
      <c r="J74" s="321">
        <f>'§28(2)Nr.1bc und Nr.2'!J74</f>
        <v>0</v>
      </c>
      <c r="K74" s="321">
        <f>'§28(2)Nr.1bc und Nr.2'!K74</f>
        <v>0</v>
      </c>
      <c r="L74" s="321">
        <f>'§28(2)Nr.1bc und Nr.2'!L74</f>
        <v>0</v>
      </c>
      <c r="M74" s="321">
        <f>'§28(2)Nr.1bc und Nr.2'!M74</f>
        <v>0</v>
      </c>
      <c r="N74" s="321">
        <f>'§28(2)Nr.1bc und Nr.2'!N74</f>
        <v>0</v>
      </c>
      <c r="O74" s="321">
        <f>'§28(2)Nr.1bc und Nr.2'!O74</f>
        <v>0</v>
      </c>
      <c r="P74" s="321">
        <f>'§28(2)Nr.1bc und Nr.2'!P74</f>
        <v>0</v>
      </c>
      <c r="Q74" s="321">
        <f>'§28(2)Nr.1bc und Nr.2'!Q74</f>
        <v>0</v>
      </c>
      <c r="R74" s="321">
        <f>'§28(2)Nr.1bc und Nr.2'!R74</f>
        <v>0</v>
      </c>
      <c r="S74" s="321">
        <f>'§28(2)Nr.1bc und Nr.2'!S74</f>
        <v>0</v>
      </c>
      <c r="T74" s="321">
        <f>'§28(2)Nr.1bc und Nr.2'!T74</f>
        <v>0</v>
      </c>
      <c r="U74" s="321">
        <f>'§28(2)Nr.1bc und Nr.2'!U74</f>
        <v>0</v>
      </c>
      <c r="V74" s="269"/>
    </row>
    <row r="75" spans="2:22" s="264" customFormat="1" ht="10.8" hidden="1">
      <c r="B75" s="265"/>
      <c r="C75" s="78"/>
      <c r="D75" s="78"/>
      <c r="E75" s="78" t="str">
        <f>'§28(2)Nr.1bc und Nr.2'!E75</f>
        <v>Q1 2025</v>
      </c>
      <c r="F75" s="239">
        <f>'§28(2)Nr.1bc und Nr.2'!F75</f>
        <v>0</v>
      </c>
      <c r="G75" s="237">
        <f>'§28(2)Nr.1bc und Nr.2'!G75</f>
        <v>0</v>
      </c>
      <c r="H75" s="237">
        <f>'§28(2)Nr.1bc und Nr.2'!H75</f>
        <v>0</v>
      </c>
      <c r="I75" s="237">
        <f>'§28(2)Nr.1bc und Nr.2'!I75</f>
        <v>0</v>
      </c>
      <c r="J75" s="237">
        <f>'§28(2)Nr.1bc und Nr.2'!J75</f>
        <v>0</v>
      </c>
      <c r="K75" s="237">
        <f>'§28(2)Nr.1bc und Nr.2'!K75</f>
        <v>0</v>
      </c>
      <c r="L75" s="237">
        <f>'§28(2)Nr.1bc und Nr.2'!L75</f>
        <v>0</v>
      </c>
      <c r="M75" s="237">
        <f>'§28(2)Nr.1bc und Nr.2'!M75</f>
        <v>0</v>
      </c>
      <c r="N75" s="237">
        <f>'§28(2)Nr.1bc und Nr.2'!N75</f>
        <v>0</v>
      </c>
      <c r="O75" s="237">
        <f>'§28(2)Nr.1bc und Nr.2'!O75</f>
        <v>0</v>
      </c>
      <c r="P75" s="237">
        <f>'§28(2)Nr.1bc und Nr.2'!P75</f>
        <v>0</v>
      </c>
      <c r="Q75" s="237">
        <f>'§28(2)Nr.1bc und Nr.2'!Q75</f>
        <v>0</v>
      </c>
      <c r="R75" s="237">
        <f>'§28(2)Nr.1bc und Nr.2'!R75</f>
        <v>0</v>
      </c>
      <c r="S75" s="237">
        <f>'§28(2)Nr.1bc und Nr.2'!S75</f>
        <v>0</v>
      </c>
      <c r="T75" s="237">
        <f>'§28(2)Nr.1bc und Nr.2'!T75</f>
        <v>0</v>
      </c>
      <c r="U75" s="237">
        <f>'§28(2)Nr.1bc und Nr.2'!U75</f>
        <v>0</v>
      </c>
      <c r="V75" s="269"/>
    </row>
    <row r="76" spans="2:22" s="264" customFormat="1" ht="10.8">
      <c r="B76" s="265"/>
      <c r="C76" s="78" t="s">
        <v>329</v>
      </c>
      <c r="D76" s="78"/>
      <c r="E76" s="78" t="str">
        <f>'§28(2)Nr.1bc und Nr.2'!E76</f>
        <v>Q1 2026</v>
      </c>
      <c r="F76" s="317">
        <f>'§28(2)Nr.1bc und Nr.2'!F76</f>
        <v>25.7789863</v>
      </c>
      <c r="G76" s="321">
        <f>'§28(2)Nr.1bc und Nr.2'!G76</f>
        <v>0</v>
      </c>
      <c r="H76" s="321">
        <f>'§28(2)Nr.1bc und Nr.2'!H76</f>
        <v>0</v>
      </c>
      <c r="I76" s="321">
        <f>'§28(2)Nr.1bc und Nr.2'!I76</f>
        <v>0</v>
      </c>
      <c r="J76" s="321">
        <f>'§28(2)Nr.1bc und Nr.2'!J76</f>
        <v>0</v>
      </c>
      <c r="K76" s="321">
        <f>'§28(2)Nr.1bc und Nr.2'!K76</f>
        <v>0</v>
      </c>
      <c r="L76" s="321">
        <f>'§28(2)Nr.1bc und Nr.2'!L76</f>
        <v>0</v>
      </c>
      <c r="M76" s="321">
        <f>'§28(2)Nr.1bc und Nr.2'!M76</f>
        <v>25.7789863</v>
      </c>
      <c r="N76" s="321">
        <f>'§28(2)Nr.1bc und Nr.2'!N76</f>
        <v>25.7789863</v>
      </c>
      <c r="O76" s="321">
        <f>'§28(2)Nr.1bc und Nr.2'!O76</f>
        <v>0</v>
      </c>
      <c r="P76" s="321">
        <f>'§28(2)Nr.1bc und Nr.2'!P76</f>
        <v>0</v>
      </c>
      <c r="Q76" s="321">
        <f>'§28(2)Nr.1bc und Nr.2'!Q76</f>
        <v>0</v>
      </c>
      <c r="R76" s="321">
        <f>'§28(2)Nr.1bc und Nr.2'!R76</f>
        <v>0</v>
      </c>
      <c r="S76" s="321">
        <f>'§28(2)Nr.1bc und Nr.2'!S76</f>
        <v>0</v>
      </c>
      <c r="T76" s="321">
        <f>'§28(2)Nr.1bc und Nr.2'!T76</f>
        <v>0</v>
      </c>
      <c r="U76" s="321">
        <f>'§28(2)Nr.1bc und Nr.2'!U76</f>
        <v>0</v>
      </c>
      <c r="V76" s="269"/>
    </row>
    <row r="77" spans="2:22" s="264" customFormat="1" ht="10.8">
      <c r="B77" s="265"/>
      <c r="C77" s="78"/>
      <c r="D77" s="78"/>
      <c r="E77" s="78" t="str">
        <f>'§28(2)Nr.1bc und Nr.2'!E77</f>
        <v>Q1 2025</v>
      </c>
      <c r="F77" s="239">
        <f>'§28(2)Nr.1bc und Nr.2'!F77</f>
        <v>27.39817438</v>
      </c>
      <c r="G77" s="237">
        <f>'§28(2)Nr.1bc und Nr.2'!G77</f>
        <v>0</v>
      </c>
      <c r="H77" s="237">
        <f>'§28(2)Nr.1bc und Nr.2'!H77</f>
        <v>0</v>
      </c>
      <c r="I77" s="237">
        <f>'§28(2)Nr.1bc und Nr.2'!I77</f>
        <v>0</v>
      </c>
      <c r="J77" s="237">
        <f>'§28(2)Nr.1bc und Nr.2'!J77</f>
        <v>0</v>
      </c>
      <c r="K77" s="237">
        <f>'§28(2)Nr.1bc und Nr.2'!K77</f>
        <v>0</v>
      </c>
      <c r="L77" s="237">
        <f>'§28(2)Nr.1bc und Nr.2'!L77</f>
        <v>0</v>
      </c>
      <c r="M77" s="237">
        <f>'§28(2)Nr.1bc und Nr.2'!M77</f>
        <v>27.39817438</v>
      </c>
      <c r="N77" s="237">
        <f>'§28(2)Nr.1bc und Nr.2'!N77</f>
        <v>27.39817438</v>
      </c>
      <c r="O77" s="237">
        <f>'§28(2)Nr.1bc und Nr.2'!O77</f>
        <v>0</v>
      </c>
      <c r="P77" s="237">
        <f>'§28(2)Nr.1bc und Nr.2'!P77</f>
        <v>0</v>
      </c>
      <c r="Q77" s="237">
        <f>'§28(2)Nr.1bc und Nr.2'!Q77</f>
        <v>0</v>
      </c>
      <c r="R77" s="237">
        <f>'§28(2)Nr.1bc und Nr.2'!R77</f>
        <v>0</v>
      </c>
      <c r="S77" s="237">
        <f>'§28(2)Nr.1bc und Nr.2'!S77</f>
        <v>0</v>
      </c>
      <c r="T77" s="237">
        <f>'§28(2)Nr.1bc und Nr.2'!T77</f>
        <v>0</v>
      </c>
      <c r="U77" s="237">
        <f>'§28(2)Nr.1bc und Nr.2'!U77</f>
        <v>0</v>
      </c>
      <c r="V77" s="269"/>
    </row>
    <row r="78" spans="2:22" s="264" customFormat="1" ht="10.8" hidden="1">
      <c r="B78" s="265"/>
      <c r="C78" s="78" t="s">
        <v>132</v>
      </c>
      <c r="D78" s="78"/>
      <c r="E78" s="78" t="str">
        <f>'§28(2)Nr.1bc und Nr.2'!E78</f>
        <v>Q1 2026</v>
      </c>
      <c r="F78" s="317">
        <f>'§28(2)Nr.1bc und Nr.2'!F78</f>
        <v>0</v>
      </c>
      <c r="G78" s="321">
        <f>'§28(2)Nr.1bc und Nr.2'!G78</f>
        <v>0</v>
      </c>
      <c r="H78" s="321">
        <f>'§28(2)Nr.1bc und Nr.2'!H78</f>
        <v>0</v>
      </c>
      <c r="I78" s="321">
        <f>'§28(2)Nr.1bc und Nr.2'!I78</f>
        <v>0</v>
      </c>
      <c r="J78" s="321">
        <f>'§28(2)Nr.1bc und Nr.2'!J78</f>
        <v>0</v>
      </c>
      <c r="K78" s="321">
        <f>'§28(2)Nr.1bc und Nr.2'!K78</f>
        <v>0</v>
      </c>
      <c r="L78" s="321">
        <f>'§28(2)Nr.1bc und Nr.2'!L78</f>
        <v>0</v>
      </c>
      <c r="M78" s="321">
        <f>'§28(2)Nr.1bc und Nr.2'!M78</f>
        <v>0</v>
      </c>
      <c r="N78" s="321">
        <f>'§28(2)Nr.1bc und Nr.2'!N78</f>
        <v>0</v>
      </c>
      <c r="O78" s="321">
        <f>'§28(2)Nr.1bc und Nr.2'!O78</f>
        <v>0</v>
      </c>
      <c r="P78" s="321">
        <f>'§28(2)Nr.1bc und Nr.2'!P78</f>
        <v>0</v>
      </c>
      <c r="Q78" s="321">
        <f>'§28(2)Nr.1bc und Nr.2'!Q78</f>
        <v>0</v>
      </c>
      <c r="R78" s="321">
        <f>'§28(2)Nr.1bc und Nr.2'!R78</f>
        <v>0</v>
      </c>
      <c r="S78" s="321">
        <f>'§28(2)Nr.1bc und Nr.2'!S78</f>
        <v>0</v>
      </c>
      <c r="T78" s="321">
        <f>'§28(2)Nr.1bc und Nr.2'!T78</f>
        <v>0</v>
      </c>
      <c r="U78" s="321">
        <f>'§28(2)Nr.1bc und Nr.2'!U78</f>
        <v>0</v>
      </c>
      <c r="V78" s="269"/>
    </row>
    <row r="79" spans="2:22" s="264" customFormat="1" ht="10.8" hidden="1">
      <c r="B79" s="265"/>
      <c r="C79" s="78"/>
      <c r="D79" s="78"/>
      <c r="E79" s="78" t="str">
        <f>'§28(2)Nr.1bc und Nr.2'!E79</f>
        <v>Q1 2025</v>
      </c>
      <c r="F79" s="239">
        <f>'§28(2)Nr.1bc und Nr.2'!F79</f>
        <v>0</v>
      </c>
      <c r="G79" s="237">
        <f>'§28(2)Nr.1bc und Nr.2'!G79</f>
        <v>0</v>
      </c>
      <c r="H79" s="237">
        <f>'§28(2)Nr.1bc und Nr.2'!H79</f>
        <v>0</v>
      </c>
      <c r="I79" s="237">
        <f>'§28(2)Nr.1bc und Nr.2'!I79</f>
        <v>0</v>
      </c>
      <c r="J79" s="237">
        <f>'§28(2)Nr.1bc und Nr.2'!J79</f>
        <v>0</v>
      </c>
      <c r="K79" s="237">
        <f>'§28(2)Nr.1bc und Nr.2'!K79</f>
        <v>0</v>
      </c>
      <c r="L79" s="237">
        <f>'§28(2)Nr.1bc und Nr.2'!L79</f>
        <v>0</v>
      </c>
      <c r="M79" s="237">
        <f>'§28(2)Nr.1bc und Nr.2'!M79</f>
        <v>0</v>
      </c>
      <c r="N79" s="237">
        <f>'§28(2)Nr.1bc und Nr.2'!N79</f>
        <v>0</v>
      </c>
      <c r="O79" s="237">
        <f>'§28(2)Nr.1bc und Nr.2'!O79</f>
        <v>0</v>
      </c>
      <c r="P79" s="237">
        <f>'§28(2)Nr.1bc und Nr.2'!P79</f>
        <v>0</v>
      </c>
      <c r="Q79" s="237">
        <f>'§28(2)Nr.1bc und Nr.2'!Q79</f>
        <v>0</v>
      </c>
      <c r="R79" s="237">
        <f>'§28(2)Nr.1bc und Nr.2'!R79</f>
        <v>0</v>
      </c>
      <c r="S79" s="237">
        <f>'§28(2)Nr.1bc und Nr.2'!S79</f>
        <v>0</v>
      </c>
      <c r="T79" s="237">
        <f>'§28(2)Nr.1bc und Nr.2'!T79</f>
        <v>0</v>
      </c>
      <c r="U79" s="237">
        <f>'§28(2)Nr.1bc und Nr.2'!U79</f>
        <v>0</v>
      </c>
      <c r="V79" s="269"/>
    </row>
    <row r="80" spans="2:22" s="264" customFormat="1" ht="10.8" hidden="1">
      <c r="B80" s="265"/>
      <c r="C80" s="78" t="s">
        <v>330</v>
      </c>
      <c r="D80" s="78"/>
      <c r="E80" s="78" t="str">
        <f>'§28(2)Nr.1bc und Nr.2'!E80</f>
        <v>Q1 2026</v>
      </c>
      <c r="F80" s="317">
        <f>'§28(2)Nr.1bc und Nr.2'!F80</f>
        <v>0</v>
      </c>
      <c r="G80" s="321">
        <f>'§28(2)Nr.1bc und Nr.2'!G80</f>
        <v>0</v>
      </c>
      <c r="H80" s="321">
        <f>'§28(2)Nr.1bc und Nr.2'!H80</f>
        <v>0</v>
      </c>
      <c r="I80" s="321">
        <f>'§28(2)Nr.1bc und Nr.2'!I80</f>
        <v>0</v>
      </c>
      <c r="J80" s="321">
        <f>'§28(2)Nr.1bc und Nr.2'!J80</f>
        <v>0</v>
      </c>
      <c r="K80" s="321">
        <f>'§28(2)Nr.1bc und Nr.2'!K80</f>
        <v>0</v>
      </c>
      <c r="L80" s="321">
        <f>'§28(2)Nr.1bc und Nr.2'!L80</f>
        <v>0</v>
      </c>
      <c r="M80" s="321">
        <f>'§28(2)Nr.1bc und Nr.2'!M80</f>
        <v>0</v>
      </c>
      <c r="N80" s="321">
        <f>'§28(2)Nr.1bc und Nr.2'!N80</f>
        <v>0</v>
      </c>
      <c r="O80" s="321">
        <f>'§28(2)Nr.1bc und Nr.2'!O80</f>
        <v>0</v>
      </c>
      <c r="P80" s="321">
        <f>'§28(2)Nr.1bc und Nr.2'!P80</f>
        <v>0</v>
      </c>
      <c r="Q80" s="321">
        <f>'§28(2)Nr.1bc und Nr.2'!Q80</f>
        <v>0</v>
      </c>
      <c r="R80" s="321">
        <f>'§28(2)Nr.1bc und Nr.2'!R80</f>
        <v>0</v>
      </c>
      <c r="S80" s="321">
        <f>'§28(2)Nr.1bc und Nr.2'!S80</f>
        <v>0</v>
      </c>
      <c r="T80" s="321">
        <f>'§28(2)Nr.1bc und Nr.2'!T80</f>
        <v>0</v>
      </c>
      <c r="U80" s="321">
        <f>'§28(2)Nr.1bc und Nr.2'!U80</f>
        <v>0</v>
      </c>
      <c r="V80" s="269"/>
    </row>
    <row r="81" spans="2:22" s="264" customFormat="1" ht="10.8" hidden="1">
      <c r="B81" s="265"/>
      <c r="C81" s="78"/>
      <c r="D81" s="78"/>
      <c r="E81" s="78" t="str">
        <f>'§28(2)Nr.1bc und Nr.2'!E81</f>
        <v>Q1 2025</v>
      </c>
      <c r="F81" s="239">
        <f>'§28(2)Nr.1bc und Nr.2'!F81</f>
        <v>0</v>
      </c>
      <c r="G81" s="237">
        <f>'§28(2)Nr.1bc und Nr.2'!G81</f>
        <v>0</v>
      </c>
      <c r="H81" s="237">
        <f>'§28(2)Nr.1bc und Nr.2'!H81</f>
        <v>0</v>
      </c>
      <c r="I81" s="237">
        <f>'§28(2)Nr.1bc und Nr.2'!I81</f>
        <v>0</v>
      </c>
      <c r="J81" s="237">
        <f>'§28(2)Nr.1bc und Nr.2'!J81</f>
        <v>0</v>
      </c>
      <c r="K81" s="237">
        <f>'§28(2)Nr.1bc und Nr.2'!K81</f>
        <v>0</v>
      </c>
      <c r="L81" s="237">
        <f>'§28(2)Nr.1bc und Nr.2'!L81</f>
        <v>0</v>
      </c>
      <c r="M81" s="237">
        <f>'§28(2)Nr.1bc und Nr.2'!M81</f>
        <v>0</v>
      </c>
      <c r="N81" s="237">
        <f>'§28(2)Nr.1bc und Nr.2'!N81</f>
        <v>0</v>
      </c>
      <c r="O81" s="237">
        <f>'§28(2)Nr.1bc und Nr.2'!O81</f>
        <v>0</v>
      </c>
      <c r="P81" s="237">
        <f>'§28(2)Nr.1bc und Nr.2'!P81</f>
        <v>0</v>
      </c>
      <c r="Q81" s="237">
        <f>'§28(2)Nr.1bc und Nr.2'!Q81</f>
        <v>0</v>
      </c>
      <c r="R81" s="237">
        <f>'§28(2)Nr.1bc und Nr.2'!R81</f>
        <v>0</v>
      </c>
      <c r="S81" s="237">
        <f>'§28(2)Nr.1bc und Nr.2'!S81</f>
        <v>0</v>
      </c>
      <c r="T81" s="237">
        <f>'§28(2)Nr.1bc und Nr.2'!T81</f>
        <v>0</v>
      </c>
      <c r="U81" s="237">
        <f>'§28(2)Nr.1bc und Nr.2'!U81</f>
        <v>0</v>
      </c>
      <c r="V81" s="269"/>
    </row>
    <row r="82" spans="2:22" s="264" customFormat="1" ht="10.8">
      <c r="B82" s="265"/>
      <c r="C82" s="78" t="s">
        <v>157</v>
      </c>
      <c r="D82" s="78"/>
      <c r="E82" s="78" t="str">
        <f>'§28(2)Nr.1bc und Nr.2'!E82</f>
        <v>Q1 2026</v>
      </c>
      <c r="F82" s="317">
        <f>'§28(2)Nr.1bc und Nr.2'!F82</f>
        <v>1584.10380848</v>
      </c>
      <c r="G82" s="321">
        <f>'§28(2)Nr.1bc und Nr.2'!G82</f>
        <v>101.80901025999999</v>
      </c>
      <c r="H82" s="321">
        <f>'§28(2)Nr.1bc und Nr.2'!H82</f>
        <v>0</v>
      </c>
      <c r="I82" s="321">
        <f>'§28(2)Nr.1bc und Nr.2'!I82</f>
        <v>0</v>
      </c>
      <c r="J82" s="321">
        <f>'§28(2)Nr.1bc und Nr.2'!J82</f>
        <v>101.80901025999999</v>
      </c>
      <c r="K82" s="321">
        <f>'§28(2)Nr.1bc und Nr.2'!K82</f>
        <v>0</v>
      </c>
      <c r="L82" s="321">
        <f>'§28(2)Nr.1bc und Nr.2'!L82</f>
        <v>0</v>
      </c>
      <c r="M82" s="321">
        <f>'§28(2)Nr.1bc und Nr.2'!M82</f>
        <v>1482.2947982200001</v>
      </c>
      <c r="N82" s="321">
        <f>'§28(2)Nr.1bc und Nr.2'!N82</f>
        <v>1456.6407714300001</v>
      </c>
      <c r="O82" s="321">
        <f>'§28(2)Nr.1bc und Nr.2'!O82</f>
        <v>0</v>
      </c>
      <c r="P82" s="321">
        <f>'§28(2)Nr.1bc und Nr.2'!P82</f>
        <v>0</v>
      </c>
      <c r="Q82" s="321">
        <f>'§28(2)Nr.1bc und Nr.2'!Q82</f>
        <v>25.65402679</v>
      </c>
      <c r="R82" s="321">
        <f>'§28(2)Nr.1bc und Nr.2'!R82</f>
        <v>0</v>
      </c>
      <c r="S82" s="321">
        <f>'§28(2)Nr.1bc und Nr.2'!S82</f>
        <v>0</v>
      </c>
      <c r="T82" s="321">
        <f>'§28(2)Nr.1bc und Nr.2'!T82</f>
        <v>0.305758365968478</v>
      </c>
      <c r="U82" s="321">
        <f>'§28(2)Nr.1bc und Nr.2'!U82</f>
        <v>0</v>
      </c>
      <c r="V82" s="269"/>
    </row>
    <row r="83" spans="2:22" s="264" customFormat="1" ht="10.8">
      <c r="B83" s="265"/>
      <c r="C83" s="78"/>
      <c r="D83" s="78"/>
      <c r="E83" s="78" t="str">
        <f>'§28(2)Nr.1bc und Nr.2'!E83</f>
        <v>Q1 2025</v>
      </c>
      <c r="F83" s="239">
        <f>'§28(2)Nr.1bc und Nr.2'!F83</f>
        <v>2260.9905026299998</v>
      </c>
      <c r="G83" s="237">
        <f>'§28(2)Nr.1bc und Nr.2'!G83</f>
        <v>180.33749422</v>
      </c>
      <c r="H83" s="237">
        <f>'§28(2)Nr.1bc und Nr.2'!H83</f>
        <v>0</v>
      </c>
      <c r="I83" s="237">
        <f>'§28(2)Nr.1bc und Nr.2'!I83</f>
        <v>0</v>
      </c>
      <c r="J83" s="237">
        <f>'§28(2)Nr.1bc und Nr.2'!J83</f>
        <v>180.33749422</v>
      </c>
      <c r="K83" s="237">
        <f>'§28(2)Nr.1bc und Nr.2'!K83</f>
        <v>0</v>
      </c>
      <c r="L83" s="237">
        <f>'§28(2)Nr.1bc und Nr.2'!L83</f>
        <v>0</v>
      </c>
      <c r="M83" s="237">
        <f>'§28(2)Nr.1bc und Nr.2'!M83</f>
        <v>2080.65300841</v>
      </c>
      <c r="N83" s="237">
        <f>'§28(2)Nr.1bc und Nr.2'!N83</f>
        <v>1938.1102437300001</v>
      </c>
      <c r="O83" s="237">
        <f>'§28(2)Nr.1bc und Nr.2'!O83</f>
        <v>0</v>
      </c>
      <c r="P83" s="237">
        <f>'§28(2)Nr.1bc und Nr.2'!P83</f>
        <v>37.725381409999997</v>
      </c>
      <c r="Q83" s="237">
        <f>'§28(2)Nr.1bc und Nr.2'!Q83</f>
        <v>104.81738326999999</v>
      </c>
      <c r="R83" s="237">
        <f>'§28(2)Nr.1bc und Nr.2'!R83</f>
        <v>0</v>
      </c>
      <c r="S83" s="237">
        <f>'§28(2)Nr.1bc und Nr.2'!S83</f>
        <v>0</v>
      </c>
      <c r="T83" s="237">
        <f>'§28(2)Nr.1bc und Nr.2'!T83</f>
        <v>0</v>
      </c>
      <c r="U83" s="237">
        <f>'§28(2)Nr.1bc und Nr.2'!U83</f>
        <v>0</v>
      </c>
      <c r="V83" s="269"/>
    </row>
    <row r="84" spans="2:22" s="264" customFormat="1" ht="10.8" hidden="1">
      <c r="B84" s="265"/>
      <c r="C84" s="78" t="s">
        <v>350</v>
      </c>
      <c r="D84" s="78"/>
      <c r="E84" s="78" t="str">
        <f>E82</f>
        <v>Q1 2026</v>
      </c>
      <c r="F84" s="317">
        <f>G84+M84</f>
        <v>0</v>
      </c>
      <c r="G84" s="321">
        <f>SUM(H84:L84)</f>
        <v>0</v>
      </c>
      <c r="H84" s="321"/>
      <c r="I84" s="321"/>
      <c r="J84" s="321"/>
      <c r="K84" s="321"/>
      <c r="L84" s="321"/>
      <c r="M84" s="321">
        <f>SUM(N84:S84)</f>
        <v>0</v>
      </c>
      <c r="N84" s="321"/>
      <c r="O84" s="321"/>
      <c r="P84" s="321"/>
      <c r="Q84" s="321"/>
      <c r="R84" s="321"/>
      <c r="S84" s="321"/>
      <c r="T84" s="321"/>
      <c r="U84" s="321"/>
      <c r="V84" s="269"/>
    </row>
    <row r="85" spans="2:22" s="264" customFormat="1" ht="10.8" hidden="1">
      <c r="B85" s="265"/>
      <c r="C85" s="78"/>
      <c r="D85" s="78"/>
      <c r="E85" s="78" t="str">
        <f>E83</f>
        <v>Q1 2025</v>
      </c>
      <c r="F85" s="239">
        <f>G85+M85</f>
        <v>0</v>
      </c>
      <c r="G85" s="239">
        <f>SUM(H85:L85)</f>
        <v>0</v>
      </c>
      <c r="H85" s="237"/>
      <c r="I85" s="237"/>
      <c r="J85" s="237"/>
      <c r="K85" s="237"/>
      <c r="L85" s="237"/>
      <c r="M85" s="237">
        <f>SUM(N85:S85)</f>
        <v>0</v>
      </c>
      <c r="N85" s="237"/>
      <c r="O85" s="237"/>
      <c r="P85" s="237"/>
      <c r="Q85" s="237"/>
      <c r="R85" s="237"/>
      <c r="S85" s="237"/>
      <c r="T85" s="237"/>
      <c r="U85" s="237"/>
      <c r="V85" s="269"/>
    </row>
    <row r="86" spans="2:22" s="264" customFormat="1" ht="11.4" thickBot="1">
      <c r="B86" s="270"/>
      <c r="C86" s="271"/>
      <c r="D86" s="271"/>
      <c r="E86" s="271"/>
      <c r="F86" s="271"/>
      <c r="G86" s="271"/>
      <c r="H86" s="271"/>
      <c r="I86" s="271"/>
      <c r="J86" s="271"/>
      <c r="K86" s="271"/>
      <c r="L86" s="271"/>
      <c r="M86" s="271"/>
      <c r="N86" s="271"/>
      <c r="O86" s="271"/>
      <c r="P86" s="271"/>
      <c r="Q86" s="271"/>
      <c r="R86" s="271"/>
      <c r="S86" s="271"/>
      <c r="T86" s="271"/>
      <c r="U86" s="271"/>
      <c r="V86" s="272"/>
    </row>
  </sheetData>
  <sheetProtection selectLockedCells="1"/>
  <mergeCells count="2">
    <mergeCell ref="T9:T12"/>
    <mergeCell ref="U9:U12"/>
  </mergeCells>
  <printOptions horizontalCentered="1"/>
  <pageMargins left="0.23622047244094491" right="0.23622047244094491" top="0.74803149606299213" bottom="0.74803149606299213" header="0.31496062992125984" footer="0.31496062992125984"/>
  <pageSetup paperSize="9" scale="60" orientation="landscape" r:id="rId1"/>
  <headerFooter alignWithMargins="0">
    <oddHeader>&amp;R&amp;16&amp;G</oddHeader>
    <oddFooter>&amp;CSeite 4</oddFooter>
  </headerFooter>
  <rowBreaks count="3" manualBreakCount="3">
    <brk id="6" max="16383" man="1"/>
    <brk id="7" max="16383" man="1"/>
    <brk id="12" max="16383" man="1"/>
  </rowBreaks>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rgb="FF92D050"/>
    <pageSetUpPr fitToPage="1"/>
  </sheetPr>
  <dimension ref="B1:V48"/>
  <sheetViews>
    <sheetView showGridLines="0" zoomScaleNormal="100" zoomScaleSheetLayoutView="100" workbookViewId="0"/>
  </sheetViews>
  <sheetFormatPr baseColWidth="10" defaultColWidth="6.33203125" defaultRowHeight="15" customHeight="1"/>
  <cols>
    <col min="1" max="1" width="3.109375" style="59" customWidth="1"/>
    <col min="2" max="2" width="2" style="59" customWidth="1"/>
    <col min="3" max="4" width="28.33203125" style="59" customWidth="1"/>
    <col min="5" max="6" width="24.33203125" style="59" customWidth="1"/>
    <col min="7" max="7" width="2" style="59" customWidth="1"/>
    <col min="8" max="8" width="4.109375" style="59" customWidth="1"/>
    <col min="9" max="16384" width="6.33203125" style="59"/>
  </cols>
  <sheetData>
    <row r="1" spans="2:22" ht="99" customHeight="1" thickBot="1">
      <c r="C1" s="13"/>
      <c r="D1"/>
    </row>
    <row r="2" spans="2:22" ht="9" customHeight="1">
      <c r="B2" s="129"/>
      <c r="C2" s="131"/>
      <c r="D2" s="131"/>
      <c r="E2" s="131"/>
      <c r="F2" s="131"/>
      <c r="G2" s="139"/>
    </row>
    <row r="3" spans="2:22" s="9" customFormat="1" ht="12" customHeight="1">
      <c r="B3" s="122"/>
      <c r="C3" s="207" t="s">
        <v>128</v>
      </c>
      <c r="D3" s="103"/>
      <c r="E3" s="100"/>
      <c r="F3" s="100"/>
      <c r="G3" s="123"/>
    </row>
    <row r="4" spans="2:22" s="9" customFormat="1" ht="12" customHeight="1">
      <c r="B4" s="122"/>
      <c r="C4" s="104" t="s">
        <v>221</v>
      </c>
      <c r="D4" s="104"/>
      <c r="E4" s="104"/>
      <c r="F4" s="104"/>
      <c r="G4" s="123"/>
    </row>
    <row r="5" spans="2:22" s="9" customFormat="1" ht="12" customHeight="1">
      <c r="B5" s="122"/>
      <c r="C5" s="4"/>
      <c r="D5" s="4"/>
      <c r="E5" s="4"/>
      <c r="F5" s="4"/>
      <c r="G5" s="123"/>
    </row>
    <row r="6" spans="2:22" s="9" customFormat="1" ht="12" customHeight="1">
      <c r="B6" s="122"/>
      <c r="C6" s="77"/>
      <c r="D6" s="105"/>
      <c r="E6" s="84" t="str">
        <f>'§28(1)Nr.1bis3_Mortgage'!D7</f>
        <v>Q1 2026</v>
      </c>
      <c r="F6" s="84" t="str">
        <f>'§28(1)Nr.1bis3_Mortgage'!E7</f>
        <v>Q1 2025</v>
      </c>
      <c r="G6" s="135"/>
      <c r="H6" s="90"/>
      <c r="I6" s="90"/>
      <c r="J6" s="90"/>
      <c r="K6" s="90"/>
      <c r="L6" s="90"/>
      <c r="M6" s="90"/>
      <c r="N6" s="90"/>
      <c r="O6" s="90"/>
      <c r="P6" s="90"/>
      <c r="Q6" s="90"/>
      <c r="R6" s="90"/>
      <c r="S6" s="90"/>
      <c r="T6" s="90"/>
      <c r="U6" s="90"/>
      <c r="V6" s="91"/>
    </row>
    <row r="7" spans="2:22" s="9" customFormat="1" ht="12" customHeight="1">
      <c r="B7" s="122"/>
      <c r="C7" s="72"/>
      <c r="D7" s="72"/>
      <c r="E7" s="316" t="str">
        <f>Einheit_Waehrung</f>
        <v>Mio. €</v>
      </c>
      <c r="F7" s="238" t="str">
        <f>Einheit_Waehrung</f>
        <v>Mio. €</v>
      </c>
      <c r="G7" s="123"/>
    </row>
    <row r="8" spans="2:22" s="9" customFormat="1" ht="12" customHeight="1">
      <c r="B8" s="122"/>
      <c r="C8" s="68" t="s">
        <v>92</v>
      </c>
      <c r="D8" s="68"/>
      <c r="E8" s="317">
        <v>23.81699957</v>
      </c>
      <c r="F8" s="239">
        <v>33.794309400000003</v>
      </c>
      <c r="G8" s="123"/>
    </row>
    <row r="9" spans="2:22" s="9" customFormat="1" ht="12" customHeight="1">
      <c r="B9" s="122"/>
      <c r="C9" s="73" t="s">
        <v>112</v>
      </c>
      <c r="D9" s="73"/>
      <c r="E9" s="317">
        <v>68.76570212</v>
      </c>
      <c r="F9" s="239">
        <v>84.077275889999996</v>
      </c>
      <c r="G9" s="123"/>
    </row>
    <row r="10" spans="2:22" s="9" customFormat="1" ht="12" customHeight="1">
      <c r="B10" s="122"/>
      <c r="C10" s="73" t="s">
        <v>114</v>
      </c>
      <c r="D10" s="87"/>
      <c r="E10" s="317">
        <v>1190.09949575</v>
      </c>
      <c r="F10" s="239">
        <v>1274.49873604</v>
      </c>
      <c r="G10" s="123"/>
    </row>
    <row r="11" spans="2:22" s="9" customFormat="1" ht="12" customHeight="1">
      <c r="B11" s="122"/>
      <c r="C11" s="73" t="s">
        <v>113</v>
      </c>
      <c r="D11" s="73"/>
      <c r="E11" s="317">
        <v>15140.146346949999</v>
      </c>
      <c r="F11" s="239">
        <v>16383.27736729</v>
      </c>
      <c r="G11" s="123"/>
    </row>
    <row r="12" spans="2:22" s="9" customFormat="1" ht="12" customHeight="1">
      <c r="B12" s="122"/>
      <c r="C12" s="83" t="s">
        <v>19</v>
      </c>
      <c r="D12" s="83"/>
      <c r="E12" s="318">
        <f>SUM(E8:E11)</f>
        <v>16422.828544389999</v>
      </c>
      <c r="F12" s="240">
        <f>SUM(F8:F11)</f>
        <v>17775.64768862</v>
      </c>
      <c r="G12" s="123"/>
    </row>
    <row r="13" spans="2:22" ht="9" customHeight="1" thickBot="1">
      <c r="B13" s="136"/>
      <c r="C13" s="137"/>
      <c r="D13" s="137"/>
      <c r="E13" s="137"/>
      <c r="F13" s="137"/>
      <c r="G13" s="138"/>
    </row>
    <row r="14" spans="2:22" ht="12" customHeight="1"/>
    <row r="15" spans="2:22" ht="12" customHeight="1"/>
    <row r="16" spans="2:2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phoneticPr fontId="2" type="noConversion"/>
  <printOptions horizontalCentered="1"/>
  <pageMargins left="0.39370078740157483" right="0.39370078740157483" top="0.39370078740157483" bottom="0.78740157480314965" header="0.31496062992125984" footer="0.51181102362204722"/>
  <pageSetup paperSize="9" orientation="landscape" r:id="rId1"/>
  <headerFooter alignWithMargins="0">
    <oddHeader>&amp;R&amp;16&amp;G</oddHeader>
    <oddFooter>&amp;CSeite 5</oddFooter>
  </headerFooter>
  <rowBreaks count="2" manualBreakCount="2">
    <brk id="5" max="16383" man="1"/>
    <brk id="6" max="16383" man="1"/>
  </rowBreaks>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115</vt:i4>
      </vt:variant>
    </vt:vector>
  </HeadingPairs>
  <TitlesOfParts>
    <vt:vector size="144" baseType="lpstr">
      <vt:lpstr>§28(1)Nr.1bis3_Mortgage</vt:lpstr>
      <vt:lpstr>§28(1)Nr.1bis3_Mortgage (engl)</vt:lpstr>
      <vt:lpstr>§28(1)Nr.4,5_Mortgage</vt:lpstr>
      <vt:lpstr>§28(1)Nr.4,5_Mortgage (engl)</vt:lpstr>
      <vt:lpstr>§28(1)Nr.8-10_Mortgage</vt:lpstr>
      <vt:lpstr>§28(1)Nr.8-10_Mortgage (engl)</vt:lpstr>
      <vt:lpstr>§28(2)Nr.1bc und Nr.2</vt:lpstr>
      <vt:lpstr>§28(2)Nr.1bc und Nr.2 (engl)</vt:lpstr>
      <vt:lpstr>§28(2)Nr.1a</vt:lpstr>
      <vt:lpstr>§28(2)Nr.1a (engl)</vt:lpstr>
      <vt:lpstr>Kennzahlen_Mortgage</vt:lpstr>
      <vt:lpstr>Kennzahlen_Mortgage (engl)</vt:lpstr>
      <vt:lpstr>§28(1)Nr2 ISIN_Mortgage</vt:lpstr>
      <vt:lpstr>§28(1)Nr2 ISIN_Mortgage (engl)</vt:lpstr>
      <vt:lpstr>§28(1)Nr.1bis3_Public</vt:lpstr>
      <vt:lpstr>§28(1)Nr.1bis3_Public (engl)</vt:lpstr>
      <vt:lpstr>§28(1)Nr.4,5_Public</vt:lpstr>
      <vt:lpstr>§28(1)Nr.4,5_Public (engl)</vt:lpstr>
      <vt:lpstr>§28(1)Nr.8und9_Public </vt:lpstr>
      <vt:lpstr>§28(1)Nr.8und9_Public (engl)</vt:lpstr>
      <vt:lpstr>§28(3)</vt:lpstr>
      <vt:lpstr>Steuertabelle</vt:lpstr>
      <vt:lpstr>§28(3) (engl)</vt:lpstr>
      <vt:lpstr>§28(3)Nr.1</vt:lpstr>
      <vt:lpstr>§28(3)Nr.1 (engl)</vt:lpstr>
      <vt:lpstr>Kennzahlen_Public</vt:lpstr>
      <vt:lpstr>Kennzahlen_Public (engl)</vt:lpstr>
      <vt:lpstr>§28(1)Nr2 ISIN_Public</vt:lpstr>
      <vt:lpstr>§28(1)Nr2 ISIN_Public (engl)</vt:lpstr>
      <vt:lpstr>AktJahr</vt:lpstr>
      <vt:lpstr>AktMonat</vt:lpstr>
      <vt:lpstr>AktQuartal</vt:lpstr>
      <vt:lpstr>AktQuartKurz</vt:lpstr>
      <vt:lpstr>AusfInstitut</vt:lpstr>
      <vt:lpstr>AuswertBasis</vt:lpstr>
      <vt:lpstr>CsvDateiName</vt:lpstr>
      <vt:lpstr>Datenart</vt:lpstr>
      <vt:lpstr>'§28(1)Nr.1bis3_Mortgage'!Druckbereich</vt:lpstr>
      <vt:lpstr>'§28(1)Nr.1bis3_Mortgage (engl)'!Druckbereich</vt:lpstr>
      <vt:lpstr>'§28(1)Nr.1bis3_Public'!Druckbereich</vt:lpstr>
      <vt:lpstr>'§28(1)Nr.1bis3_Public (engl)'!Druckbereich</vt:lpstr>
      <vt:lpstr>'§28(1)Nr.4,5_Mortgage'!Druckbereich</vt:lpstr>
      <vt:lpstr>'§28(1)Nr.4,5_Mortgage (engl)'!Druckbereich</vt:lpstr>
      <vt:lpstr>'§28(1)Nr.4,5_Public'!Druckbereich</vt:lpstr>
      <vt:lpstr>'§28(1)Nr.4,5_Public (engl)'!Druckbereich</vt:lpstr>
      <vt:lpstr>'§28(1)Nr.8-10_Mortgage'!Druckbereich</vt:lpstr>
      <vt:lpstr>'§28(1)Nr.8-10_Mortgage (engl)'!Druckbereich</vt:lpstr>
      <vt:lpstr>'§28(1)Nr.8und9_Public '!Druckbereich</vt:lpstr>
      <vt:lpstr>'§28(1)Nr.8und9_Public (engl)'!Druckbereich</vt:lpstr>
      <vt:lpstr>'§28(1)Nr2 ISIN_Mortgage'!Druckbereich</vt:lpstr>
      <vt:lpstr>'§28(1)Nr2 ISIN_Mortgage (engl)'!Druckbereich</vt:lpstr>
      <vt:lpstr>'§28(1)Nr2 ISIN_Public'!Druckbereich</vt:lpstr>
      <vt:lpstr>'§28(1)Nr2 ISIN_Public (engl)'!Druckbereich</vt:lpstr>
      <vt:lpstr>'§28(2)Nr.1a'!Druckbereich</vt:lpstr>
      <vt:lpstr>'§28(2)Nr.1a (engl)'!Druckbereich</vt:lpstr>
      <vt:lpstr>'§28(2)Nr.1bc und Nr.2'!Druckbereich</vt:lpstr>
      <vt:lpstr>'§28(2)Nr.1bc und Nr.2 (engl)'!Druckbereich</vt:lpstr>
      <vt:lpstr>'§28(3)'!Druckbereich</vt:lpstr>
      <vt:lpstr>'§28(3) (engl)'!Druckbereich</vt:lpstr>
      <vt:lpstr>'§28(3)Nr.1'!Druckbereich</vt:lpstr>
      <vt:lpstr>'§28(3)Nr.1 (engl)'!Druckbereich</vt:lpstr>
      <vt:lpstr>Kennzahlen_Mortgage!Druckbereich</vt:lpstr>
      <vt:lpstr>'Kennzahlen_Mortgage (engl)'!Druckbereich</vt:lpstr>
      <vt:lpstr>Kennzahlen_Public!Druckbereich</vt:lpstr>
      <vt:lpstr>'Kennzahlen_Public (engl)'!Druckbereich</vt:lpstr>
      <vt:lpstr>Steuertabelle!Druckbereich</vt:lpstr>
      <vt:lpstr>Einheit_Waehrung</vt:lpstr>
      <vt:lpstr>EndeBehOk</vt:lpstr>
      <vt:lpstr>ErstDatum</vt:lpstr>
      <vt:lpstr>ErstelltAm</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'§28(1)Nr.1bis3_Mortgage (engl)'!Tg1BerAdresse</vt:lpstr>
      <vt:lpstr>'§28(1)Nr.1bis3_Public'!Tg1BerAdresse</vt:lpstr>
      <vt:lpstr>'§28(1)Nr.1bis3_Public (engl)'!Tg1BerAdresse</vt:lpstr>
      <vt:lpstr>'§28(1)Nr.4,5_Mortgage'!Tg1BerAdresse</vt:lpstr>
      <vt:lpstr>'§28(1)Nr.4,5_Mortgage (engl)'!Tg1BerAdresse</vt:lpstr>
      <vt:lpstr>'§28(1)Nr.4,5_Public'!Tg1BerAdresse</vt:lpstr>
      <vt:lpstr>'§28(1)Nr.4,5_Public (engl)'!Tg1BerAdresse</vt:lpstr>
      <vt:lpstr>Kennzahlen_Mortgage!Tg1BerAdresse</vt:lpstr>
      <vt:lpstr>'Kennzahlen_Mortgage (engl)'!Tg1BerAdresse</vt:lpstr>
      <vt:lpstr>Kennzahlen_Public!Tg1BerAdresse</vt:lpstr>
      <vt:lpstr>'Kennzahlen_Public (engl)'!Tg1BerAdresse</vt:lpstr>
      <vt:lpstr>Tg1BerAdresse</vt:lpstr>
      <vt:lpstr>'§28(1)Nr.1bis3_Mortgage (engl)'!Tg1BerLogo</vt:lpstr>
      <vt:lpstr>'§28(1)Nr.1bis3_Public'!Tg1BerLogo</vt:lpstr>
      <vt:lpstr>'§28(1)Nr.1bis3_Public (engl)'!Tg1BerLogo</vt:lpstr>
      <vt:lpstr>'§28(1)Nr.4,5_Mortgage'!Tg1BerLogo</vt:lpstr>
      <vt:lpstr>'§28(1)Nr.4,5_Mortgage (engl)'!Tg1BerLogo</vt:lpstr>
      <vt:lpstr>'§28(1)Nr.4,5_Public'!Tg1BerLogo</vt:lpstr>
      <vt:lpstr>'§28(1)Nr.4,5_Public (engl)'!Tg1BerLogo</vt:lpstr>
      <vt:lpstr>'§28(2)Nr.1a'!Tg1BerLogo</vt:lpstr>
      <vt:lpstr>'§28(2)Nr.1a (engl)'!Tg1BerLogo</vt:lpstr>
      <vt:lpstr>'§28(2)Nr.1bc und Nr.2'!Tg1BerLogo</vt:lpstr>
      <vt:lpstr>'§28(2)Nr.1bc und Nr.2 (engl)'!Tg1BerLogo</vt:lpstr>
      <vt:lpstr>'§28(3)'!Tg1BerLogo</vt:lpstr>
      <vt:lpstr>'§28(3) (engl)'!Tg1BerLogo</vt:lpstr>
      <vt:lpstr>'§28(3)Nr.1'!Tg1BerLogo</vt:lpstr>
      <vt:lpstr>'§28(3)Nr.1 (engl)'!Tg1BerLogo</vt:lpstr>
      <vt:lpstr>Kennzahlen_Mortgage!Tg1BerLogo</vt:lpstr>
      <vt:lpstr>'Kennzahlen_Mortgage (engl)'!Tg1BerLogo</vt:lpstr>
      <vt:lpstr>Kennzahlen_Public!Tg1BerLogo</vt:lpstr>
      <vt:lpstr>'Kennzahlen_Public (engl)'!Tg1BerLogo</vt:lpstr>
      <vt:lpstr>Tg1BerLogo</vt:lpstr>
      <vt:lpstr>'§28(1)Nr.1bis3_Mortgage (engl)'!Tg1UebRbw1</vt:lpstr>
      <vt:lpstr>Tg1UebRbw1</vt:lpstr>
      <vt:lpstr>'§28(1)Nr.1bis3_Mortgage (engl)'!Tg1WertBerH</vt:lpstr>
      <vt:lpstr>Tg1WertBerH</vt:lpstr>
      <vt:lpstr>'§28(1)Nr.4,5_Mortgage'!Tg2WertBerH</vt:lpstr>
      <vt:lpstr>'§28(1)Nr.4,5_Mortgage (engl)'!Tg2WertBerH</vt:lpstr>
      <vt:lpstr>'§28(1)Nr.4,5_Public'!Tg2WertBerH</vt:lpstr>
      <vt:lpstr>'§28(1)Nr.4,5_Public (engl)'!Tg2WertBerH</vt:lpstr>
      <vt:lpstr>TvDatenart</vt:lpstr>
      <vt:lpstr>TvInstArt</vt:lpstr>
      <vt:lpstr>TvInstitute</vt:lpstr>
      <vt:lpstr>UebInstitutQuartal</vt:lpstr>
      <vt:lpstr>Version</vt:lpstr>
      <vt:lpstr>WaehrEinheit</vt:lpstr>
      <vt:lpstr>Waehrung</vt:lpstr>
      <vt:lpstr>WaehrungM</vt:lpstr>
      <vt:lpstr>WaehrungT</vt:lpstr>
    </vt:vector>
  </TitlesOfParts>
  <Company>Muenchener Hypothekenbank 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dc:description>Hidden Marker - vdp-spec 3.00</dc:description>
  <cp:lastModifiedBy>Anne Boller</cp:lastModifiedBy>
  <cp:lastPrinted>2026-01-19T08:26:31Z</cp:lastPrinted>
  <dcterms:created xsi:type="dcterms:W3CDTF">2004-12-14T13:06:41Z</dcterms:created>
  <dcterms:modified xsi:type="dcterms:W3CDTF">2026-04-20T13:10:37Z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